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74 - Jean-Marc Auvray - CLT00066\04- PLANS\"/>
    </mc:Choice>
  </mc:AlternateContent>
  <xr:revisionPtr revIDLastSave="0" documentId="13_ncr:9_{AC0192C9-C665-4835-A296-A272E043BF08}" xr6:coauthVersionLast="47" xr6:coauthVersionMax="47" xr10:uidLastSave="{00000000-0000-0000-0000-000000000000}"/>
  <bookViews>
    <workbookView xWindow="-28920" yWindow="0" windowWidth="29040" windowHeight="15720" activeTab="1" xr2:uid="{D4F86E01-0D1C-46E4-A0BB-9672FFF0DC61}"/>
  </bookViews>
  <sheets>
    <sheet name="Existant" sheetId="1" r:id="rId1"/>
    <sheet name="Scénarii" sheetId="2" r:id="rId2"/>
    <sheet name="Feuille2" sheetId="3" r:id="rId3"/>
    <sheet name="Feuille3" sheetId="4" r:id="rId4"/>
  </sheets>
  <definedNames>
    <definedName name="_xlnm.Print_Area" localSheetId="0">Existant!$A$2:$J$50</definedName>
  </definedNames>
  <calcPr calcId="191029" fullCalcOnLoad="1"/>
</workbook>
</file>

<file path=xl/calcChain.xml><?xml version="1.0" encoding="utf-8"?>
<calcChain xmlns="http://schemas.openxmlformats.org/spreadsheetml/2006/main">
  <c r="U49" i="2" l="1"/>
  <c r="U35" i="2"/>
  <c r="P35" i="2"/>
  <c r="P26" i="2"/>
  <c r="U20" i="2"/>
  <c r="U14" i="2"/>
  <c r="U21" i="2" s="1"/>
  <c r="P20" i="2"/>
  <c r="P19" i="2"/>
  <c r="P18" i="2"/>
  <c r="P21" i="2" s="1"/>
  <c r="P16" i="2"/>
  <c r="P15" i="2"/>
  <c r="P13" i="2"/>
  <c r="P12" i="2"/>
  <c r="P82" i="2"/>
  <c r="P69" i="2"/>
  <c r="P71" i="2" s="1"/>
  <c r="P60" i="2"/>
  <c r="P49" i="2"/>
  <c r="J49" i="2"/>
  <c r="G49" i="2"/>
  <c r="F49" i="2"/>
  <c r="I47" i="2"/>
  <c r="I49" i="2" s="1"/>
  <c r="I35" i="2"/>
  <c r="G35" i="2"/>
  <c r="F26" i="2"/>
  <c r="F35" i="2" s="1"/>
  <c r="I21" i="2"/>
  <c r="I22" i="2" s="1"/>
  <c r="I38" i="2" s="1"/>
  <c r="F21" i="2"/>
  <c r="F20" i="2"/>
  <c r="F19" i="2"/>
  <c r="F17" i="2"/>
  <c r="F16" i="2"/>
  <c r="I15" i="2"/>
  <c r="F14" i="2"/>
  <c r="F13" i="2"/>
  <c r="E49" i="1"/>
  <c r="E35" i="1"/>
  <c r="E23" i="1"/>
  <c r="E38" i="1" s="1"/>
  <c r="F22" i="2" l="1"/>
  <c r="G38" i="2"/>
  <c r="F38" i="2"/>
</calcChain>
</file>

<file path=xl/sharedStrings.xml><?xml version="1.0" encoding="utf-8"?>
<sst xmlns="http://schemas.openxmlformats.org/spreadsheetml/2006/main" count="285" uniqueCount="70">
  <si>
    <t>Nom</t>
  </si>
  <si>
    <t xml:space="preserve"> JM AUVRAY</t>
  </si>
  <si>
    <t>Projet :</t>
  </si>
  <si>
    <t>Rénovation intérieur</t>
  </si>
  <si>
    <t>Maison et Gites</t>
  </si>
  <si>
    <t>TABLEAU DES SURFACES UTILES EN M²</t>
  </si>
  <si>
    <t>N° Pièce</t>
  </si>
  <si>
    <t>DESCRIPTIF</t>
  </si>
  <si>
    <t>ETAT EXISTANT</t>
  </si>
  <si>
    <t>MAISON</t>
  </si>
  <si>
    <t>Niveau RDC</t>
  </si>
  <si>
    <t>Pièce de vie</t>
  </si>
  <si>
    <t>Cuisine</t>
  </si>
  <si>
    <t>Petit salon / Bibliothèque</t>
  </si>
  <si>
    <t>Chambre parent</t>
  </si>
  <si>
    <t>Sanitaire</t>
  </si>
  <si>
    <t>Salle de Douche</t>
  </si>
  <si>
    <t>Dégagement 01 Nord</t>
  </si>
  <si>
    <t>Dégagement 02 Ouest</t>
  </si>
  <si>
    <t>Cellier / Vestiaire</t>
  </si>
  <si>
    <t>-</t>
  </si>
  <si>
    <t>TOTAL RdC</t>
  </si>
  <si>
    <t>Etage 01</t>
  </si>
  <si>
    <t>Palier / Dgt</t>
  </si>
  <si>
    <t>Chambre 01</t>
  </si>
  <si>
    <t>Chambre 02</t>
  </si>
  <si>
    <t>Chambre 03</t>
  </si>
  <si>
    <t>Chambre 04</t>
  </si>
  <si>
    <t>Chambre 05</t>
  </si>
  <si>
    <t>TOTAL étage</t>
  </si>
  <si>
    <t>TOTAL RdC &amp; Etage</t>
  </si>
  <si>
    <t>GITES</t>
  </si>
  <si>
    <t>Niveau RdC</t>
  </si>
  <si>
    <t>Dégagement</t>
  </si>
  <si>
    <t>SCENARIO 01</t>
  </si>
  <si>
    <t>SCENARIO 02</t>
  </si>
  <si>
    <t>M 01</t>
  </si>
  <si>
    <t>M 02</t>
  </si>
  <si>
    <t>M 03</t>
  </si>
  <si>
    <t>M 04</t>
  </si>
  <si>
    <t>M 05</t>
  </si>
  <si>
    <t>M 06</t>
  </si>
  <si>
    <t>Circulation Nord</t>
  </si>
  <si>
    <t>Circulation Ouest</t>
  </si>
  <si>
    <t>M 07</t>
  </si>
  <si>
    <t>M 08</t>
  </si>
  <si>
    <t>SdE</t>
  </si>
  <si>
    <t>Variante 1</t>
  </si>
  <si>
    <t>Variante 2</t>
  </si>
  <si>
    <t>M01</t>
  </si>
  <si>
    <t>Circulation</t>
  </si>
  <si>
    <t>M02</t>
  </si>
  <si>
    <t>M03</t>
  </si>
  <si>
    <t>Chambre A</t>
  </si>
  <si>
    <t>Chambre B</t>
  </si>
  <si>
    <t>Chambre C</t>
  </si>
  <si>
    <t>Chambre D</t>
  </si>
  <si>
    <t>Chambre E</t>
  </si>
  <si>
    <t>TOTAL Maison R+1</t>
  </si>
  <si>
    <t>Base</t>
  </si>
  <si>
    <t>G 01</t>
  </si>
  <si>
    <t>Entrée</t>
  </si>
  <si>
    <t>G 02</t>
  </si>
  <si>
    <t>WC</t>
  </si>
  <si>
    <t>G 03</t>
  </si>
  <si>
    <t>G 04</t>
  </si>
  <si>
    <t>TOTAL Gîte</t>
  </si>
  <si>
    <t>GITE (en m²)</t>
  </si>
  <si>
    <t>MAISON  (en m²)</t>
  </si>
  <si>
    <t>Variante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</si>
</sst>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&quot; &quot;[$€-40C];[Red]&quot;-&quot;#,##0.00&quot; &quot;[$€-40C]"/>
  </numFmts>
  <fonts count="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rgb="FFFF3333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EEEEEE"/>
        <bgColor rgb="FFEEEEEE"/>
      </patternFill>
    </fill>
    <fill>
      <patternFill patternType="solid">
        <fgColor theme="2"/>
        <bgColor rgb="FFCCFF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57">
    <xf numFmtId="0" fontId="0" fillId="0" borderId="0" xfId="0"/>
    <xf numFmtId="164" fontId="3" fillId="2" borderId="0" xfId="0" applyNumberFormat="1" applyFont="1" applyFill="1"/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0" fillId="0" borderId="4" xfId="0" applyNumberFormat="1" applyBorder="1"/>
    <xf numFmtId="0" fontId="0" fillId="0" borderId="3" xfId="0" applyBorder="1"/>
    <xf numFmtId="0" fontId="7" fillId="0" borderId="3" xfId="0" applyFont="1" applyBorder="1"/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4" fontId="5" fillId="3" borderId="1" xfId="0" applyNumberFormat="1" applyFont="1" applyFill="1" applyBorder="1" applyAlignment="1">
      <alignment horizontal="center"/>
    </xf>
    <xf numFmtId="0" fontId="8" fillId="0" borderId="0" xfId="0" applyFont="1"/>
    <xf numFmtId="4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3" borderId="2" xfId="0" applyFill="1" applyBorder="1"/>
    <xf numFmtId="0" fontId="4" fillId="3" borderId="5" xfId="0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/>
    <xf numFmtId="4" fontId="0" fillId="0" borderId="4" xfId="0" applyNumberFormat="1" applyBorder="1" applyAlignment="1">
      <alignment horizontal="right"/>
    </xf>
    <xf numFmtId="4" fontId="0" fillId="0" borderId="4" xfId="0" applyNumberFormat="1" applyFill="1" applyBorder="1"/>
    <xf numFmtId="4" fontId="0" fillId="0" borderId="4" xfId="0" applyNumberFormat="1" applyFill="1" applyBorder="1" applyAlignment="1">
      <alignment horizontal="right"/>
    </xf>
    <xf numFmtId="4" fontId="0" fillId="0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9" xfId="0" applyBorder="1" applyAlignment="1">
      <alignment horizontal="center"/>
    </xf>
    <xf numFmtId="0" fontId="7" fillId="0" borderId="8" xfId="0" applyFont="1" applyBorder="1"/>
    <xf numFmtId="0" fontId="0" fillId="0" borderId="10" xfId="0" applyBorder="1"/>
    <xf numFmtId="0" fontId="0" fillId="0" borderId="8" xfId="0" applyFont="1" applyBorder="1"/>
    <xf numFmtId="4" fontId="0" fillId="0" borderId="10" xfId="0" applyNumberFormat="1" applyBorder="1"/>
    <xf numFmtId="0" fontId="0" fillId="3" borderId="11" xfId="0" applyFill="1" applyBorder="1"/>
    <xf numFmtId="0" fontId="4" fillId="3" borderId="12" xfId="0" applyFont="1" applyFill="1" applyBorder="1" applyAlignment="1">
      <alignment horizontal="right"/>
    </xf>
    <xf numFmtId="4" fontId="4" fillId="3" borderId="1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right"/>
    </xf>
    <xf numFmtId="0" fontId="0" fillId="0" borderId="16" xfId="0" applyBorder="1"/>
    <xf numFmtId="0" fontId="5" fillId="0" borderId="17" xfId="0" applyFont="1" applyBorder="1" applyAlignment="1">
      <alignment horizontal="right"/>
    </xf>
    <xf numFmtId="4" fontId="5" fillId="3" borderId="13" xfId="0" applyNumberFormat="1" applyFont="1" applyFill="1" applyBorder="1" applyAlignment="1">
      <alignment horizontal="center"/>
    </xf>
    <xf numFmtId="0" fontId="7" fillId="0" borderId="6" xfId="0" applyFont="1" applyBorder="1"/>
    <xf numFmtId="0" fontId="0" fillId="0" borderId="18" xfId="0" applyBorder="1"/>
    <xf numFmtId="0" fontId="8" fillId="4" borderId="9" xfId="0" applyFont="1" applyFill="1" applyBorder="1" applyAlignment="1">
      <alignment horizontal="center" vertical="center"/>
    </xf>
    <xf numFmtId="4" fontId="0" fillId="0" borderId="10" xfId="0" applyNumberFormat="1" applyFill="1" applyBorder="1"/>
    <xf numFmtId="0" fontId="6" fillId="0" borderId="17" xfId="0" applyFont="1" applyBorder="1" applyAlignment="1">
      <alignment horizontal="right"/>
    </xf>
  </cellXfs>
  <cellStyles count="5">
    <cellStyle name="Heading" xfId="1" xr:uid="{848F2EC1-FD42-440D-92EA-2DA8405A7B79}"/>
    <cellStyle name="Heading1" xfId="2" xr:uid="{529F7FEA-4952-4497-8375-2D7480FFD5DC}"/>
    <cellStyle name="Normal" xfId="0" builtinId="0" customBuiltin="1"/>
    <cellStyle name="Result" xfId="3" xr:uid="{3132B101-67FB-40E7-AAAB-6972931DF642}"/>
    <cellStyle name="Result2" xfId="4" xr:uid="{93186D1D-A811-4F4D-9CD1-A391A3276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9645-71DF-4D8C-8160-3253CCC62E3A}">
  <dimension ref="A2:J49"/>
  <sheetViews>
    <sheetView workbookViewId="0"/>
  </sheetViews>
  <sheetFormatPr baseColWidth="10" defaultRowHeight="14.25" x14ac:dyDescent="0.2"/>
  <cols>
    <col min="1" max="1" width="6.125" customWidth="1"/>
    <col min="2" max="2" width="5.5" customWidth="1"/>
    <col min="3" max="3" width="10.75" customWidth="1"/>
    <col min="4" max="4" width="14" customWidth="1"/>
    <col min="5" max="5" width="17" customWidth="1"/>
    <col min="6" max="6" width="2.375" customWidth="1"/>
    <col min="7" max="7" width="14.625" customWidth="1"/>
    <col min="8" max="8" width="12" customWidth="1"/>
    <col min="9" max="9" width="3.25" customWidth="1"/>
    <col min="10" max="10" width="14.625" customWidth="1"/>
  </cols>
  <sheetData>
    <row r="2" spans="1:10" x14ac:dyDescent="0.2">
      <c r="A2" t="s">
        <v>0</v>
      </c>
      <c r="C2" t="s">
        <v>1</v>
      </c>
    </row>
    <row r="4" spans="1:10" x14ac:dyDescent="0.2">
      <c r="A4" t="s">
        <v>2</v>
      </c>
      <c r="C4" t="s">
        <v>3</v>
      </c>
    </row>
    <row r="5" spans="1:10" ht="15" x14ac:dyDescent="0.25">
      <c r="C5" t="s">
        <v>4</v>
      </c>
      <c r="J5" s="1">
        <v>45909</v>
      </c>
    </row>
    <row r="8" spans="1:10" ht="23.25" customHeight="1" x14ac:dyDescent="0.2">
      <c r="C8" s="20" t="s">
        <v>5</v>
      </c>
      <c r="D8" s="20"/>
      <c r="E8" s="20"/>
      <c r="F8" s="20"/>
      <c r="G8" s="20"/>
      <c r="H8" s="20"/>
      <c r="I8" s="20"/>
      <c r="J8" s="20"/>
    </row>
    <row r="10" spans="1:10" ht="20.85" customHeight="1" x14ac:dyDescent="0.2">
      <c r="B10" s="2" t="s">
        <v>6</v>
      </c>
      <c r="C10" s="21" t="s">
        <v>7</v>
      </c>
      <c r="D10" s="21"/>
      <c r="E10" s="3" t="s">
        <v>8</v>
      </c>
      <c r="F10" s="4"/>
    </row>
    <row r="11" spans="1:10" ht="15.75" x14ac:dyDescent="0.25">
      <c r="C11" s="22" t="s">
        <v>9</v>
      </c>
      <c r="D11" s="22"/>
      <c r="E11" s="5"/>
    </row>
    <row r="12" spans="1:10" x14ac:dyDescent="0.2">
      <c r="C12" s="6"/>
      <c r="E12" s="5"/>
    </row>
    <row r="13" spans="1:10" x14ac:dyDescent="0.2">
      <c r="C13" s="7" t="s">
        <v>10</v>
      </c>
      <c r="E13" s="5"/>
    </row>
    <row r="14" spans="1:10" x14ac:dyDescent="0.2">
      <c r="B14" s="8">
        <v>1</v>
      </c>
      <c r="C14" s="6" t="s">
        <v>11</v>
      </c>
      <c r="E14" s="5">
        <v>43.09</v>
      </c>
    </row>
    <row r="15" spans="1:10" x14ac:dyDescent="0.2">
      <c r="B15" s="8">
        <v>2</v>
      </c>
      <c r="C15" s="6" t="s">
        <v>12</v>
      </c>
      <c r="E15" s="5">
        <v>13.14</v>
      </c>
    </row>
    <row r="16" spans="1:10" x14ac:dyDescent="0.2">
      <c r="B16" s="8">
        <v>3</v>
      </c>
      <c r="C16" s="6" t="s">
        <v>13</v>
      </c>
      <c r="E16" s="5">
        <v>20</v>
      </c>
    </row>
    <row r="17" spans="2:6" x14ac:dyDescent="0.2">
      <c r="B17" s="8">
        <v>4</v>
      </c>
      <c r="C17" s="6" t="s">
        <v>14</v>
      </c>
      <c r="E17" s="5">
        <v>13.03</v>
      </c>
    </row>
    <row r="18" spans="2:6" x14ac:dyDescent="0.2">
      <c r="B18" s="8">
        <v>5</v>
      </c>
      <c r="C18" s="6" t="s">
        <v>15</v>
      </c>
      <c r="E18" s="5">
        <v>1.18</v>
      </c>
    </row>
    <row r="19" spans="2:6" x14ac:dyDescent="0.2">
      <c r="B19" s="8">
        <v>6</v>
      </c>
      <c r="C19" s="6" t="s">
        <v>16</v>
      </c>
      <c r="E19" s="5">
        <v>4.5599999999999996</v>
      </c>
    </row>
    <row r="20" spans="2:6" x14ac:dyDescent="0.2">
      <c r="B20" s="8">
        <v>7</v>
      </c>
      <c r="C20" s="6" t="s">
        <v>17</v>
      </c>
      <c r="E20" s="5">
        <v>6.79</v>
      </c>
    </row>
    <row r="21" spans="2:6" x14ac:dyDescent="0.2">
      <c r="B21" s="8">
        <v>8</v>
      </c>
      <c r="C21" s="6" t="s">
        <v>18</v>
      </c>
      <c r="E21" s="5">
        <v>5.52</v>
      </c>
    </row>
    <row r="22" spans="2:6" x14ac:dyDescent="0.2">
      <c r="B22" s="8">
        <v>9</v>
      </c>
      <c r="C22" s="6" t="s">
        <v>19</v>
      </c>
      <c r="E22" s="9" t="s">
        <v>20</v>
      </c>
    </row>
    <row r="23" spans="2:6" x14ac:dyDescent="0.2">
      <c r="C23" s="6"/>
      <c r="D23" s="10" t="s">
        <v>21</v>
      </c>
      <c r="E23" s="11">
        <f>SUM(E12:E22)</f>
        <v>107.31000000000002</v>
      </c>
      <c r="F23" s="12"/>
    </row>
    <row r="24" spans="2:6" x14ac:dyDescent="0.2">
      <c r="C24" s="6"/>
      <c r="E24" s="5"/>
    </row>
    <row r="25" spans="2:6" x14ac:dyDescent="0.2">
      <c r="C25" s="7" t="s">
        <v>22</v>
      </c>
      <c r="E25" s="5"/>
    </row>
    <row r="26" spans="2:6" x14ac:dyDescent="0.2">
      <c r="C26" s="7"/>
      <c r="E26" s="5"/>
    </row>
    <row r="27" spans="2:6" x14ac:dyDescent="0.2">
      <c r="B27" s="8">
        <v>10</v>
      </c>
      <c r="C27" s="6" t="s">
        <v>23</v>
      </c>
      <c r="E27" s="5">
        <v>11.01</v>
      </c>
    </row>
    <row r="28" spans="2:6" x14ac:dyDescent="0.2">
      <c r="B28" s="8">
        <v>11</v>
      </c>
      <c r="C28" s="6" t="s">
        <v>24</v>
      </c>
      <c r="E28" s="5">
        <v>12.97</v>
      </c>
    </row>
    <row r="29" spans="2:6" x14ac:dyDescent="0.2">
      <c r="B29" s="8">
        <v>12</v>
      </c>
      <c r="C29" s="6" t="s">
        <v>25</v>
      </c>
      <c r="E29" s="5">
        <v>13.81</v>
      </c>
    </row>
    <row r="30" spans="2:6" x14ac:dyDescent="0.2">
      <c r="B30" s="8">
        <v>13</v>
      </c>
      <c r="C30" s="6" t="s">
        <v>26</v>
      </c>
      <c r="E30" s="5">
        <v>12.72</v>
      </c>
    </row>
    <row r="31" spans="2:6" x14ac:dyDescent="0.2">
      <c r="B31" s="8">
        <v>14</v>
      </c>
      <c r="C31" s="6" t="s">
        <v>27</v>
      </c>
      <c r="E31" s="5">
        <v>28.13</v>
      </c>
    </row>
    <row r="32" spans="2:6" x14ac:dyDescent="0.2">
      <c r="B32" s="8">
        <v>15</v>
      </c>
      <c r="C32" s="6" t="s">
        <v>15</v>
      </c>
      <c r="E32" s="5">
        <v>2.09</v>
      </c>
    </row>
    <row r="33" spans="2:6" x14ac:dyDescent="0.2">
      <c r="B33" s="8">
        <v>16</v>
      </c>
      <c r="C33" s="6" t="s">
        <v>28</v>
      </c>
      <c r="E33" s="9" t="s">
        <v>20</v>
      </c>
    </row>
    <row r="34" spans="2:6" x14ac:dyDescent="0.2">
      <c r="B34" s="8">
        <v>17</v>
      </c>
      <c r="C34" s="6" t="s">
        <v>16</v>
      </c>
      <c r="E34" s="13" t="s">
        <v>20</v>
      </c>
    </row>
    <row r="35" spans="2:6" ht="15" x14ac:dyDescent="0.25">
      <c r="C35" s="6"/>
      <c r="D35" s="14" t="s">
        <v>29</v>
      </c>
      <c r="E35" s="11">
        <f>SUM(E25:E34)</f>
        <v>80.73</v>
      </c>
    </row>
    <row r="36" spans="2:6" x14ac:dyDescent="0.2">
      <c r="C36" s="6"/>
      <c r="E36" s="13"/>
    </row>
    <row r="37" spans="2:6" x14ac:dyDescent="0.2">
      <c r="C37" s="6"/>
      <c r="E37" s="5"/>
    </row>
    <row r="38" spans="2:6" ht="15.75" x14ac:dyDescent="0.25">
      <c r="C38" s="15"/>
      <c r="D38" s="16" t="s">
        <v>30</v>
      </c>
      <c r="E38" s="17">
        <f>E23+E35</f>
        <v>188.04000000000002</v>
      </c>
      <c r="F38" s="18"/>
    </row>
    <row r="39" spans="2:6" x14ac:dyDescent="0.2">
      <c r="C39" s="6"/>
      <c r="E39" s="5"/>
    </row>
    <row r="40" spans="2:6" x14ac:dyDescent="0.2">
      <c r="C40" s="6"/>
      <c r="E40" s="5"/>
    </row>
    <row r="41" spans="2:6" ht="17.850000000000001" customHeight="1" x14ac:dyDescent="0.2">
      <c r="C41" s="21" t="s">
        <v>7</v>
      </c>
      <c r="D41" s="21"/>
      <c r="E41" s="3" t="s">
        <v>8</v>
      </c>
      <c r="F41" s="4"/>
    </row>
    <row r="42" spans="2:6" ht="15.75" x14ac:dyDescent="0.25">
      <c r="C42" s="22" t="s">
        <v>31</v>
      </c>
      <c r="D42" s="22"/>
      <c r="E42" s="5"/>
    </row>
    <row r="43" spans="2:6" x14ac:dyDescent="0.2">
      <c r="C43" s="7" t="s">
        <v>32</v>
      </c>
      <c r="E43" s="5"/>
    </row>
    <row r="44" spans="2:6" x14ac:dyDescent="0.2">
      <c r="B44" s="8">
        <v>1</v>
      </c>
      <c r="C44" s="6" t="s">
        <v>11</v>
      </c>
      <c r="E44" s="5">
        <v>36.03</v>
      </c>
    </row>
    <row r="45" spans="2:6" x14ac:dyDescent="0.2">
      <c r="B45" s="8">
        <v>2</v>
      </c>
      <c r="C45" s="6" t="s">
        <v>16</v>
      </c>
      <c r="E45" s="5">
        <v>2.5</v>
      </c>
    </row>
    <row r="46" spans="2:6" x14ac:dyDescent="0.2">
      <c r="B46" s="8">
        <v>3</v>
      </c>
      <c r="C46" s="6" t="s">
        <v>15</v>
      </c>
      <c r="E46" s="5">
        <v>1.1399999999999999</v>
      </c>
    </row>
    <row r="47" spans="2:6" x14ac:dyDescent="0.2">
      <c r="B47" s="8">
        <v>4</v>
      </c>
      <c r="C47" s="6" t="s">
        <v>33</v>
      </c>
      <c r="E47" s="5">
        <v>4.47</v>
      </c>
    </row>
    <row r="48" spans="2:6" x14ac:dyDescent="0.2">
      <c r="C48" s="6"/>
      <c r="E48" s="5"/>
    </row>
    <row r="49" spans="3:6" ht="15.75" x14ac:dyDescent="0.25">
      <c r="C49" s="15"/>
      <c r="D49" s="16" t="s">
        <v>21</v>
      </c>
      <c r="E49" s="17">
        <f>SUM(E44:E47)</f>
        <v>44.14</v>
      </c>
      <c r="F49" s="19"/>
    </row>
  </sheetData>
  <mergeCells count="5">
    <mergeCell ref="C8:J8"/>
    <mergeCell ref="C10:D10"/>
    <mergeCell ref="C11:D11"/>
    <mergeCell ref="C41:D41"/>
    <mergeCell ref="C42:D42"/>
  </mergeCells>
  <pageMargins left="0" right="0" top="0.39409448818897641" bottom="0.39409448818897641" header="0" footer="0"/>
  <pageSetup paperSize="0" scale="94" fitToWidth="0" fitToHeight="0" pageOrder="overThenDown" useFirstPageNumber="1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B3F0-E033-49E8-B327-C2695EB58F61}">
  <dimension ref="A2:U82"/>
  <sheetViews>
    <sheetView tabSelected="1" topLeftCell="A21" workbookViewId="0">
      <selection activeCell="R37" sqref="R37:U49"/>
    </sheetView>
  </sheetViews>
  <sheetFormatPr baseColWidth="10" defaultRowHeight="14.25" x14ac:dyDescent="0.2"/>
  <cols>
    <col min="1" max="1" width="6.125" customWidth="1"/>
    <col min="2" max="2" width="5.5" customWidth="1"/>
    <col min="3" max="3" width="10.75" customWidth="1"/>
    <col min="4" max="4" width="14" customWidth="1"/>
    <col min="5" max="5" width="2.375" customWidth="1"/>
    <col min="6" max="6" width="14.625" customWidth="1"/>
    <col min="7" max="7" width="12" customWidth="1"/>
    <col min="8" max="8" width="3.25" customWidth="1"/>
    <col min="9" max="9" width="14.625" customWidth="1"/>
    <col min="10" max="10" width="11.5" customWidth="1"/>
    <col min="13" max="13" width="5.625" customWidth="1"/>
    <col min="15" max="15" width="11" customWidth="1"/>
    <col min="16" max="16" width="13.5" customWidth="1"/>
    <col min="18" max="18" width="5.625" customWidth="1"/>
    <col min="21" max="21" width="13.5" customWidth="1"/>
  </cols>
  <sheetData>
    <row r="2" spans="1:21" x14ac:dyDescent="0.2">
      <c r="A2" t="s">
        <v>0</v>
      </c>
      <c r="C2" t="s">
        <v>1</v>
      </c>
    </row>
    <row r="4" spans="1:21" x14ac:dyDescent="0.2">
      <c r="A4" t="s">
        <v>2</v>
      </c>
      <c r="C4" t="s">
        <v>3</v>
      </c>
    </row>
    <row r="5" spans="1:21" ht="15" x14ac:dyDescent="0.25">
      <c r="C5" t="s">
        <v>4</v>
      </c>
      <c r="I5" s="1">
        <v>45909</v>
      </c>
    </row>
    <row r="8" spans="1:21" ht="23.25" customHeight="1" x14ac:dyDescent="0.2">
      <c r="C8" s="20" t="s">
        <v>5</v>
      </c>
      <c r="D8" s="20"/>
      <c r="E8" s="20"/>
      <c r="F8" s="20"/>
      <c r="G8" s="20"/>
      <c r="H8" s="20"/>
      <c r="I8" s="20"/>
    </row>
    <row r="9" spans="1:21" ht="15.75" x14ac:dyDescent="0.25">
      <c r="M9" s="2"/>
      <c r="N9" s="46" t="s">
        <v>68</v>
      </c>
      <c r="O9" s="47"/>
      <c r="P9" s="35" t="s">
        <v>34</v>
      </c>
      <c r="R9" s="2"/>
      <c r="S9" s="46" t="s">
        <v>68</v>
      </c>
      <c r="T9" s="47"/>
      <c r="U9" s="35" t="s">
        <v>35</v>
      </c>
    </row>
    <row r="10" spans="1:21" ht="20.85" customHeight="1" x14ac:dyDescent="0.25">
      <c r="B10" s="2" t="s">
        <v>6</v>
      </c>
      <c r="C10" s="33" t="s">
        <v>68</v>
      </c>
      <c r="D10" s="33"/>
      <c r="E10" s="4"/>
      <c r="F10" s="30" t="s">
        <v>34</v>
      </c>
      <c r="G10" s="34"/>
      <c r="H10" s="4"/>
      <c r="I10" s="30" t="s">
        <v>35</v>
      </c>
      <c r="N10" s="36"/>
      <c r="O10" s="37"/>
      <c r="P10" s="40"/>
      <c r="S10" s="36"/>
      <c r="T10" s="37"/>
      <c r="U10" s="40"/>
    </row>
    <row r="11" spans="1:21" x14ac:dyDescent="0.2">
      <c r="C11" s="6"/>
      <c r="F11" s="23"/>
      <c r="G11" s="23"/>
      <c r="I11" s="23"/>
      <c r="N11" s="39" t="s">
        <v>10</v>
      </c>
      <c r="O11" s="37"/>
      <c r="P11" s="40"/>
      <c r="S11" s="39" t="s">
        <v>10</v>
      </c>
      <c r="T11" s="37"/>
      <c r="U11" s="40"/>
    </row>
    <row r="12" spans="1:21" x14ac:dyDescent="0.2">
      <c r="C12" s="7" t="s">
        <v>10</v>
      </c>
      <c r="F12" s="23"/>
      <c r="G12" s="23"/>
      <c r="I12" s="23"/>
      <c r="M12" s="8" t="s">
        <v>36</v>
      </c>
      <c r="N12" s="36" t="s">
        <v>12</v>
      </c>
      <c r="O12" s="37"/>
      <c r="P12" s="42">
        <f>20+6.79</f>
        <v>26.79</v>
      </c>
      <c r="R12" s="8" t="s">
        <v>36</v>
      </c>
      <c r="S12" s="36" t="s">
        <v>12</v>
      </c>
      <c r="T12" s="37"/>
      <c r="U12" s="5">
        <v>18.3</v>
      </c>
    </row>
    <row r="13" spans="1:21" x14ac:dyDescent="0.2">
      <c r="B13" s="8" t="s">
        <v>36</v>
      </c>
      <c r="C13" s="6" t="s">
        <v>12</v>
      </c>
      <c r="F13" s="5">
        <f>20+6.79</f>
        <v>26.79</v>
      </c>
      <c r="G13" s="5"/>
      <c r="I13" s="5">
        <v>18.3</v>
      </c>
      <c r="M13" s="8" t="s">
        <v>37</v>
      </c>
      <c r="N13" s="36" t="s">
        <v>19</v>
      </c>
      <c r="O13" s="37"/>
      <c r="P13" s="42">
        <f>1.8*1.8</f>
        <v>3.24</v>
      </c>
      <c r="R13" s="8" t="s">
        <v>37</v>
      </c>
      <c r="S13" s="36" t="s">
        <v>19</v>
      </c>
      <c r="T13" s="37"/>
      <c r="U13" s="24" t="s">
        <v>20</v>
      </c>
    </row>
    <row r="14" spans="1:21" x14ac:dyDescent="0.2">
      <c r="B14" s="8" t="s">
        <v>37</v>
      </c>
      <c r="C14" s="6" t="s">
        <v>19</v>
      </c>
      <c r="F14" s="5">
        <f>1.8*1.8</f>
        <v>3.24</v>
      </c>
      <c r="G14" s="5"/>
      <c r="I14" s="24" t="s">
        <v>20</v>
      </c>
      <c r="M14" s="8" t="s">
        <v>38</v>
      </c>
      <c r="N14" s="36" t="s">
        <v>11</v>
      </c>
      <c r="O14" s="37"/>
      <c r="P14" s="42">
        <v>43</v>
      </c>
      <c r="R14" s="8" t="s">
        <v>38</v>
      </c>
      <c r="S14" s="36" t="s">
        <v>11</v>
      </c>
      <c r="T14" s="37"/>
      <c r="U14" s="24">
        <f>41.5+2.2</f>
        <v>43.7</v>
      </c>
    </row>
    <row r="15" spans="1:21" x14ac:dyDescent="0.2">
      <c r="B15" s="8" t="s">
        <v>38</v>
      </c>
      <c r="C15" s="6" t="s">
        <v>11</v>
      </c>
      <c r="F15" s="5">
        <v>43</v>
      </c>
      <c r="G15" s="5"/>
      <c r="I15" s="24">
        <f>41.5+2.2</f>
        <v>43.7</v>
      </c>
      <c r="M15" s="8" t="s">
        <v>39</v>
      </c>
      <c r="N15" s="36" t="s">
        <v>13</v>
      </c>
      <c r="O15" s="37"/>
      <c r="P15" s="42">
        <f>13.14</f>
        <v>13.14</v>
      </c>
      <c r="R15" s="8" t="s">
        <v>39</v>
      </c>
      <c r="S15" s="36" t="s">
        <v>13</v>
      </c>
      <c r="T15" s="37"/>
      <c r="U15" s="24">
        <v>12.6</v>
      </c>
    </row>
    <row r="16" spans="1:21" x14ac:dyDescent="0.2">
      <c r="B16" s="8" t="s">
        <v>39</v>
      </c>
      <c r="C16" s="6" t="s">
        <v>13</v>
      </c>
      <c r="F16" s="5">
        <f>13.14</f>
        <v>13.14</v>
      </c>
      <c r="G16" s="5"/>
      <c r="I16" s="24">
        <v>12.6</v>
      </c>
      <c r="M16" s="8" t="s">
        <v>40</v>
      </c>
      <c r="N16" s="36" t="s">
        <v>14</v>
      </c>
      <c r="O16" s="37"/>
      <c r="P16" s="42">
        <f>13.03</f>
        <v>13.03</v>
      </c>
      <c r="R16" s="8" t="s">
        <v>40</v>
      </c>
      <c r="S16" s="36" t="s">
        <v>14</v>
      </c>
      <c r="T16" s="37"/>
      <c r="U16" s="24">
        <v>13.5</v>
      </c>
    </row>
    <row r="17" spans="2:21" x14ac:dyDescent="0.2">
      <c r="B17" s="8" t="s">
        <v>40</v>
      </c>
      <c r="C17" s="6" t="s">
        <v>14</v>
      </c>
      <c r="F17" s="5">
        <f>13.03</f>
        <v>13.03</v>
      </c>
      <c r="G17" s="5"/>
      <c r="I17" s="24">
        <v>13.5</v>
      </c>
      <c r="M17" s="8" t="s">
        <v>41</v>
      </c>
      <c r="N17" s="36" t="s">
        <v>42</v>
      </c>
      <c r="O17" s="37"/>
      <c r="P17" s="48" t="s">
        <v>20</v>
      </c>
      <c r="R17" s="8" t="s">
        <v>41</v>
      </c>
      <c r="S17" s="36" t="s">
        <v>42</v>
      </c>
      <c r="T17" s="37"/>
      <c r="U17" s="24">
        <v>7.5</v>
      </c>
    </row>
    <row r="18" spans="2:21" x14ac:dyDescent="0.2">
      <c r="B18" s="8" t="s">
        <v>41</v>
      </c>
      <c r="C18" s="6" t="s">
        <v>42</v>
      </c>
      <c r="F18" s="24" t="s">
        <v>20</v>
      </c>
      <c r="G18" s="5"/>
      <c r="I18" s="24">
        <v>7.5</v>
      </c>
      <c r="M18" s="8" t="s">
        <v>41</v>
      </c>
      <c r="N18" s="36" t="s">
        <v>43</v>
      </c>
      <c r="O18" s="37"/>
      <c r="P18" s="42">
        <f>5.52</f>
        <v>5.52</v>
      </c>
      <c r="R18" s="8" t="s">
        <v>41</v>
      </c>
      <c r="S18" s="36" t="s">
        <v>43</v>
      </c>
      <c r="T18" s="37"/>
      <c r="U18" s="24" t="s">
        <v>20</v>
      </c>
    </row>
    <row r="19" spans="2:21" x14ac:dyDescent="0.2">
      <c r="B19" s="8" t="s">
        <v>41</v>
      </c>
      <c r="C19" s="6" t="s">
        <v>43</v>
      </c>
      <c r="F19" s="5">
        <f>5.52</f>
        <v>5.52</v>
      </c>
      <c r="G19" s="5"/>
      <c r="I19" s="24" t="s">
        <v>20</v>
      </c>
      <c r="M19" s="8" t="s">
        <v>44</v>
      </c>
      <c r="N19" s="36" t="s">
        <v>15</v>
      </c>
      <c r="O19" s="37"/>
      <c r="P19" s="42">
        <f>1.18</f>
        <v>1.18</v>
      </c>
      <c r="R19" s="8" t="s">
        <v>44</v>
      </c>
      <c r="S19" s="36" t="s">
        <v>15</v>
      </c>
      <c r="T19" s="37"/>
      <c r="U19" s="5">
        <v>2.2000000000000002</v>
      </c>
    </row>
    <row r="20" spans="2:21" x14ac:dyDescent="0.2">
      <c r="B20" s="8" t="s">
        <v>44</v>
      </c>
      <c r="C20" s="6" t="s">
        <v>15</v>
      </c>
      <c r="F20" s="5">
        <f>1.18</f>
        <v>1.18</v>
      </c>
      <c r="G20" s="5"/>
      <c r="I20" s="5">
        <v>2.2000000000000002</v>
      </c>
      <c r="M20" s="8" t="s">
        <v>45</v>
      </c>
      <c r="N20" s="36" t="s">
        <v>46</v>
      </c>
      <c r="O20" s="37"/>
      <c r="P20" s="42">
        <f>4.56</f>
        <v>4.5599999999999996</v>
      </c>
      <c r="R20" s="8" t="s">
        <v>45</v>
      </c>
      <c r="S20" s="36" t="s">
        <v>46</v>
      </c>
      <c r="T20" s="37"/>
      <c r="U20" s="5">
        <f>4.12+1</f>
        <v>5.12</v>
      </c>
    </row>
    <row r="21" spans="2:21" x14ac:dyDescent="0.2">
      <c r="B21" s="8" t="s">
        <v>45</v>
      </c>
      <c r="C21" s="6" t="s">
        <v>46</v>
      </c>
      <c r="F21" s="5">
        <f>4.56</f>
        <v>4.5599999999999996</v>
      </c>
      <c r="G21" s="5"/>
      <c r="I21" s="5">
        <f>4.12+1</f>
        <v>5.12</v>
      </c>
      <c r="N21" s="49"/>
      <c r="O21" s="50" t="s">
        <v>21</v>
      </c>
      <c r="P21" s="51">
        <f>SUM(P10:P20)</f>
        <v>110.46000000000001</v>
      </c>
      <c r="S21" s="49"/>
      <c r="T21" s="50" t="s">
        <v>21</v>
      </c>
      <c r="U21" s="11">
        <f>SUM(U10:U20)</f>
        <v>102.92</v>
      </c>
    </row>
    <row r="22" spans="2:21" x14ac:dyDescent="0.2">
      <c r="C22" s="6"/>
      <c r="D22" s="10" t="s">
        <v>21</v>
      </c>
      <c r="E22" s="12"/>
      <c r="F22" s="11">
        <f>SUM(F11:F21)</f>
        <v>110.46000000000001</v>
      </c>
      <c r="G22" s="11"/>
      <c r="H22" s="12"/>
      <c r="I22" s="11">
        <f>SUM(I11:I21)</f>
        <v>102.92</v>
      </c>
    </row>
    <row r="23" spans="2:21" ht="15.75" x14ac:dyDescent="0.25">
      <c r="C23" s="6"/>
      <c r="F23" s="5"/>
      <c r="G23" s="5"/>
      <c r="I23" s="5"/>
      <c r="N23" s="46" t="s">
        <v>68</v>
      </c>
      <c r="O23" s="47"/>
      <c r="P23" s="35" t="s">
        <v>34</v>
      </c>
      <c r="S23" s="46" t="s">
        <v>68</v>
      </c>
      <c r="T23" s="47"/>
      <c r="U23" s="35" t="s">
        <v>34</v>
      </c>
    </row>
    <row r="24" spans="2:21" ht="15" x14ac:dyDescent="0.2">
      <c r="C24" s="7" t="s">
        <v>22</v>
      </c>
      <c r="F24" s="30" t="s">
        <v>34</v>
      </c>
      <c r="G24" s="34"/>
      <c r="I24" s="30" t="s">
        <v>35</v>
      </c>
      <c r="N24" s="52" t="s">
        <v>22</v>
      </c>
      <c r="O24" s="53"/>
      <c r="P24" s="54" t="s">
        <v>47</v>
      </c>
      <c r="S24" s="52" t="s">
        <v>22</v>
      </c>
      <c r="T24" s="53"/>
      <c r="U24" s="54" t="s">
        <v>48</v>
      </c>
    </row>
    <row r="25" spans="2:21" x14ac:dyDescent="0.2">
      <c r="C25" s="7"/>
      <c r="F25" s="32" t="s">
        <v>47</v>
      </c>
      <c r="G25" s="32" t="s">
        <v>48</v>
      </c>
      <c r="I25" s="5"/>
      <c r="N25" s="39"/>
      <c r="O25" s="37"/>
      <c r="P25" s="40"/>
      <c r="S25" s="39"/>
      <c r="T25" s="37"/>
      <c r="U25" s="40"/>
    </row>
    <row r="26" spans="2:21" x14ac:dyDescent="0.2">
      <c r="B26" s="8" t="s">
        <v>49</v>
      </c>
      <c r="C26" s="6" t="s">
        <v>50</v>
      </c>
      <c r="F26" s="25">
        <f>8.7+6.5</f>
        <v>15.2</v>
      </c>
      <c r="G26" s="25">
        <v>15.6</v>
      </c>
      <c r="I26" s="25">
        <v>17</v>
      </c>
      <c r="M26" s="8" t="s">
        <v>49</v>
      </c>
      <c r="N26" s="36" t="s">
        <v>50</v>
      </c>
      <c r="O26" s="37"/>
      <c r="P26" s="55">
        <f>8.7+6.5</f>
        <v>15.2</v>
      </c>
      <c r="R26" s="8" t="s">
        <v>49</v>
      </c>
      <c r="S26" s="36" t="s">
        <v>50</v>
      </c>
      <c r="T26" s="37"/>
      <c r="U26" s="25">
        <v>15.6</v>
      </c>
    </row>
    <row r="27" spans="2:21" x14ac:dyDescent="0.2">
      <c r="B27" s="8" t="s">
        <v>51</v>
      </c>
      <c r="C27" s="6" t="s">
        <v>15</v>
      </c>
      <c r="F27" s="25">
        <v>1.3</v>
      </c>
      <c r="G27" s="25">
        <v>1.3</v>
      </c>
      <c r="I27" s="25">
        <v>1.2</v>
      </c>
      <c r="M27" s="8" t="s">
        <v>51</v>
      </c>
      <c r="N27" s="36" t="s">
        <v>15</v>
      </c>
      <c r="O27" s="37"/>
      <c r="P27" s="55">
        <v>1.3</v>
      </c>
      <c r="R27" s="8" t="s">
        <v>51</v>
      </c>
      <c r="S27" s="36" t="s">
        <v>15</v>
      </c>
      <c r="T27" s="37"/>
      <c r="U27" s="25">
        <v>1.3</v>
      </c>
    </row>
    <row r="28" spans="2:21" x14ac:dyDescent="0.2">
      <c r="B28" s="8" t="s">
        <v>52</v>
      </c>
      <c r="C28" s="6" t="s">
        <v>46</v>
      </c>
      <c r="F28" s="25">
        <v>1.8</v>
      </c>
      <c r="G28" s="25">
        <v>4.5999999999999996</v>
      </c>
      <c r="I28" s="25">
        <v>6.8</v>
      </c>
      <c r="M28" s="8" t="s">
        <v>52</v>
      </c>
      <c r="N28" s="36" t="s">
        <v>46</v>
      </c>
      <c r="O28" s="37"/>
      <c r="P28" s="55">
        <v>1.8</v>
      </c>
      <c r="R28" s="8" t="s">
        <v>52</v>
      </c>
      <c r="S28" s="36" t="s">
        <v>46</v>
      </c>
      <c r="T28" s="37"/>
      <c r="U28" s="25">
        <v>4.5999999999999996</v>
      </c>
    </row>
    <row r="29" spans="2:21" x14ac:dyDescent="0.2">
      <c r="B29" s="8" t="s">
        <v>39</v>
      </c>
      <c r="C29" s="6" t="s">
        <v>53</v>
      </c>
      <c r="F29" s="25">
        <v>12.5</v>
      </c>
      <c r="G29" s="25">
        <v>12.5</v>
      </c>
      <c r="I29" s="25">
        <v>24.5</v>
      </c>
      <c r="M29" s="8" t="s">
        <v>39</v>
      </c>
      <c r="N29" s="36" t="s">
        <v>53</v>
      </c>
      <c r="O29" s="37"/>
      <c r="P29" s="55">
        <v>12.5</v>
      </c>
      <c r="R29" s="8" t="s">
        <v>39</v>
      </c>
      <c r="S29" s="36" t="s">
        <v>53</v>
      </c>
      <c r="T29" s="37"/>
      <c r="U29" s="25">
        <v>12.5</v>
      </c>
    </row>
    <row r="30" spans="2:21" x14ac:dyDescent="0.2">
      <c r="B30" s="8" t="s">
        <v>40</v>
      </c>
      <c r="C30" s="6" t="s">
        <v>54</v>
      </c>
      <c r="F30" s="25">
        <v>8.5</v>
      </c>
      <c r="G30" s="25">
        <v>16.5</v>
      </c>
      <c r="I30" s="25">
        <v>11</v>
      </c>
      <c r="M30" s="8" t="s">
        <v>40</v>
      </c>
      <c r="N30" s="36" t="s">
        <v>54</v>
      </c>
      <c r="O30" s="37"/>
      <c r="P30" s="55">
        <v>8.5</v>
      </c>
      <c r="R30" s="8" t="s">
        <v>40</v>
      </c>
      <c r="S30" s="36" t="s">
        <v>54</v>
      </c>
      <c r="T30" s="37"/>
      <c r="U30" s="25">
        <v>16.5</v>
      </c>
    </row>
    <row r="31" spans="2:21" x14ac:dyDescent="0.2">
      <c r="B31" s="8" t="s">
        <v>41</v>
      </c>
      <c r="C31" s="6" t="s">
        <v>55</v>
      </c>
      <c r="F31" s="25">
        <v>11.5</v>
      </c>
      <c r="G31" s="25">
        <v>11.5</v>
      </c>
      <c r="I31" s="25">
        <v>12.5</v>
      </c>
      <c r="M31" s="8" t="s">
        <v>41</v>
      </c>
      <c r="N31" s="36" t="s">
        <v>55</v>
      </c>
      <c r="O31" s="37"/>
      <c r="P31" s="55">
        <v>11.5</v>
      </c>
      <c r="R31" s="8" t="s">
        <v>41</v>
      </c>
      <c r="S31" s="36" t="s">
        <v>55</v>
      </c>
      <c r="T31" s="37"/>
      <c r="U31" s="25">
        <v>11.5</v>
      </c>
    </row>
    <row r="32" spans="2:21" x14ac:dyDescent="0.2">
      <c r="B32" s="8" t="s">
        <v>44</v>
      </c>
      <c r="C32" s="6" t="s">
        <v>56</v>
      </c>
      <c r="F32" s="25">
        <v>10.5</v>
      </c>
      <c r="G32" s="25">
        <v>11</v>
      </c>
      <c r="I32" s="26" t="s">
        <v>20</v>
      </c>
      <c r="M32" s="8" t="s">
        <v>44</v>
      </c>
      <c r="N32" s="36" t="s">
        <v>56</v>
      </c>
      <c r="O32" s="37"/>
      <c r="P32" s="55">
        <v>10.5</v>
      </c>
      <c r="R32" s="8" t="s">
        <v>44</v>
      </c>
      <c r="S32" s="36" t="s">
        <v>56</v>
      </c>
      <c r="T32" s="37"/>
      <c r="U32" s="25">
        <v>11</v>
      </c>
    </row>
    <row r="33" spans="2:21" x14ac:dyDescent="0.2">
      <c r="B33" s="8" t="s">
        <v>45</v>
      </c>
      <c r="C33" s="6" t="s">
        <v>57</v>
      </c>
      <c r="F33" s="25">
        <v>11.5</v>
      </c>
      <c r="G33" s="27" t="s">
        <v>20</v>
      </c>
      <c r="I33" s="26" t="s">
        <v>20</v>
      </c>
      <c r="M33" s="8" t="s">
        <v>45</v>
      </c>
      <c r="N33" s="36" t="s">
        <v>57</v>
      </c>
      <c r="O33" s="37"/>
      <c r="P33" s="55">
        <v>11.5</v>
      </c>
      <c r="R33" s="8" t="s">
        <v>45</v>
      </c>
      <c r="S33" s="36" t="s">
        <v>57</v>
      </c>
      <c r="T33" s="37"/>
      <c r="U33" s="27" t="s">
        <v>20</v>
      </c>
    </row>
    <row r="34" spans="2:21" x14ac:dyDescent="0.2">
      <c r="C34" s="6"/>
      <c r="F34" s="6"/>
      <c r="G34" s="23"/>
      <c r="I34" s="23"/>
      <c r="N34" s="36"/>
      <c r="O34" s="37"/>
      <c r="P34" s="40"/>
      <c r="S34" s="36"/>
      <c r="T34" s="37"/>
      <c r="U34" s="23"/>
    </row>
    <row r="35" spans="2:21" ht="15" x14ac:dyDescent="0.25">
      <c r="C35" s="6"/>
      <c r="D35" s="14" t="s">
        <v>58</v>
      </c>
      <c r="F35" s="11">
        <f>SUM(F26:F34)</f>
        <v>72.8</v>
      </c>
      <c r="G35" s="11">
        <f>SUM(G26:G34)</f>
        <v>73</v>
      </c>
      <c r="I35" s="11">
        <f>SUM(I26:I34)</f>
        <v>73</v>
      </c>
      <c r="N35" s="49"/>
      <c r="O35" s="56" t="s">
        <v>58</v>
      </c>
      <c r="P35" s="51">
        <f>SUM(P26:P34)</f>
        <v>72.8</v>
      </c>
      <c r="S35" s="49"/>
      <c r="T35" s="56" t="s">
        <v>58</v>
      </c>
      <c r="U35" s="11">
        <f>SUM(U26:U34)</f>
        <v>73</v>
      </c>
    </row>
    <row r="36" spans="2:21" x14ac:dyDescent="0.2">
      <c r="C36" s="6"/>
      <c r="F36" s="5"/>
      <c r="G36" s="5"/>
      <c r="I36" s="5"/>
    </row>
    <row r="37" spans="2:21" ht="15.75" x14ac:dyDescent="0.25">
      <c r="C37" s="6"/>
      <c r="F37" s="23"/>
      <c r="G37" s="23"/>
      <c r="I37" s="23"/>
      <c r="S37" s="46" t="s">
        <v>68</v>
      </c>
      <c r="T37" s="47"/>
      <c r="U37" s="35" t="s">
        <v>35</v>
      </c>
    </row>
    <row r="38" spans="2:21" ht="15.75" x14ac:dyDescent="0.25">
      <c r="C38" s="15"/>
      <c r="D38" s="16" t="s">
        <v>30</v>
      </c>
      <c r="E38" s="18"/>
      <c r="F38" s="17">
        <f>F22+F35</f>
        <v>183.26</v>
      </c>
      <c r="G38" s="17">
        <f>F22+G35</f>
        <v>183.46</v>
      </c>
      <c r="H38" s="18"/>
      <c r="I38" s="17">
        <f>I22+I35</f>
        <v>175.92000000000002</v>
      </c>
      <c r="S38" s="52" t="s">
        <v>22</v>
      </c>
      <c r="T38" s="53"/>
      <c r="U38" s="38" t="s">
        <v>59</v>
      </c>
    </row>
    <row r="39" spans="2:21" x14ac:dyDescent="0.2">
      <c r="C39" s="6"/>
      <c r="F39" s="23"/>
      <c r="G39" s="23"/>
      <c r="I39" s="23"/>
      <c r="S39" s="39"/>
      <c r="T39" s="37"/>
      <c r="U39" s="40"/>
    </row>
    <row r="40" spans="2:21" x14ac:dyDescent="0.2">
      <c r="C40" s="6"/>
      <c r="F40" s="23"/>
      <c r="G40" s="23"/>
      <c r="I40" s="23"/>
      <c r="R40" s="8" t="s">
        <v>49</v>
      </c>
      <c r="S40" s="36" t="s">
        <v>50</v>
      </c>
      <c r="T40" s="37"/>
      <c r="U40" s="25">
        <v>17</v>
      </c>
    </row>
    <row r="41" spans="2:21" ht="17.850000000000001" customHeight="1" x14ac:dyDescent="0.25">
      <c r="C41" s="33" t="s">
        <v>67</v>
      </c>
      <c r="D41" s="33"/>
      <c r="E41" s="4"/>
      <c r="F41" s="30" t="s">
        <v>34</v>
      </c>
      <c r="G41" s="30"/>
      <c r="H41" s="4"/>
      <c r="I41" s="31" t="s">
        <v>35</v>
      </c>
      <c r="J41" s="31"/>
      <c r="N41" s="46" t="s">
        <v>67</v>
      </c>
      <c r="O41" s="47"/>
      <c r="P41" s="35" t="s">
        <v>34</v>
      </c>
      <c r="R41" s="8" t="s">
        <v>51</v>
      </c>
      <c r="S41" s="36" t="s">
        <v>15</v>
      </c>
      <c r="T41" s="37"/>
      <c r="U41" s="25">
        <v>1.2</v>
      </c>
    </row>
    <row r="42" spans="2:21" x14ac:dyDescent="0.2">
      <c r="F42" s="28" t="s">
        <v>59</v>
      </c>
      <c r="G42" s="28" t="s">
        <v>48</v>
      </c>
      <c r="I42" s="28" t="s">
        <v>59</v>
      </c>
      <c r="J42" s="28" t="s">
        <v>48</v>
      </c>
      <c r="N42" s="36"/>
      <c r="O42" s="37"/>
      <c r="P42" s="38" t="s">
        <v>59</v>
      </c>
      <c r="R42" s="8" t="s">
        <v>52</v>
      </c>
      <c r="S42" s="36" t="s">
        <v>46</v>
      </c>
      <c r="T42" s="37"/>
      <c r="U42" s="25">
        <v>6.8</v>
      </c>
    </row>
    <row r="43" spans="2:21" x14ac:dyDescent="0.2">
      <c r="C43" s="7" t="s">
        <v>32</v>
      </c>
      <c r="F43" s="23"/>
      <c r="G43" s="23"/>
      <c r="I43" s="23"/>
      <c r="N43" s="39" t="s">
        <v>32</v>
      </c>
      <c r="O43" s="37"/>
      <c r="P43" s="40"/>
      <c r="R43" s="8" t="s">
        <v>39</v>
      </c>
      <c r="S43" s="36" t="s">
        <v>53</v>
      </c>
      <c r="T43" s="37"/>
      <c r="U43" s="25">
        <v>24.5</v>
      </c>
    </row>
    <row r="44" spans="2:21" x14ac:dyDescent="0.2">
      <c r="B44" s="8" t="s">
        <v>60</v>
      </c>
      <c r="C44" s="29" t="s">
        <v>61</v>
      </c>
      <c r="F44" s="23">
        <v>4.3</v>
      </c>
      <c r="G44" s="23">
        <v>3</v>
      </c>
      <c r="I44" s="23">
        <v>4.8</v>
      </c>
      <c r="J44" s="23">
        <v>3.4</v>
      </c>
      <c r="M44" s="8" t="s">
        <v>60</v>
      </c>
      <c r="N44" s="41" t="s">
        <v>61</v>
      </c>
      <c r="O44" s="37"/>
      <c r="P44" s="40">
        <v>4.3</v>
      </c>
      <c r="R44" s="8" t="s">
        <v>40</v>
      </c>
      <c r="S44" s="36" t="s">
        <v>54</v>
      </c>
      <c r="T44" s="37"/>
      <c r="U44" s="25">
        <v>11</v>
      </c>
    </row>
    <row r="45" spans="2:21" x14ac:dyDescent="0.2">
      <c r="B45" s="8" t="s">
        <v>62</v>
      </c>
      <c r="C45" s="29" t="s">
        <v>63</v>
      </c>
      <c r="F45" s="5">
        <v>1</v>
      </c>
      <c r="G45" s="5">
        <v>1.4</v>
      </c>
      <c r="I45" s="25">
        <v>1</v>
      </c>
      <c r="J45" s="25">
        <v>1</v>
      </c>
      <c r="M45" s="8" t="s">
        <v>62</v>
      </c>
      <c r="N45" s="41" t="s">
        <v>63</v>
      </c>
      <c r="O45" s="37"/>
      <c r="P45" s="42">
        <v>1</v>
      </c>
      <c r="R45" s="8" t="s">
        <v>41</v>
      </c>
      <c r="S45" s="36" t="s">
        <v>55</v>
      </c>
      <c r="T45" s="37"/>
      <c r="U45" s="25">
        <v>12.5</v>
      </c>
    </row>
    <row r="46" spans="2:21" x14ac:dyDescent="0.2">
      <c r="B46" s="8" t="s">
        <v>64</v>
      </c>
      <c r="C46" s="6" t="s">
        <v>16</v>
      </c>
      <c r="F46" s="5">
        <v>2.2000000000000002</v>
      </c>
      <c r="G46" s="5">
        <v>4.5</v>
      </c>
      <c r="I46" s="25">
        <v>2.2000000000000002</v>
      </c>
      <c r="J46" s="25">
        <v>4</v>
      </c>
      <c r="M46" s="8" t="s">
        <v>64</v>
      </c>
      <c r="N46" s="36" t="s">
        <v>16</v>
      </c>
      <c r="O46" s="37"/>
      <c r="P46" s="42">
        <v>2.2000000000000002</v>
      </c>
      <c r="R46" s="8" t="s">
        <v>44</v>
      </c>
      <c r="S46" s="36" t="s">
        <v>56</v>
      </c>
      <c r="T46" s="37"/>
      <c r="U46" s="26" t="s">
        <v>20</v>
      </c>
    </row>
    <row r="47" spans="2:21" x14ac:dyDescent="0.2">
      <c r="B47" s="8" t="s">
        <v>65</v>
      </c>
      <c r="C47" s="6" t="s">
        <v>11</v>
      </c>
      <c r="F47" s="5">
        <v>29</v>
      </c>
      <c r="G47" s="5">
        <v>26.5</v>
      </c>
      <c r="I47" s="25">
        <f>26.14+5.9</f>
        <v>32.04</v>
      </c>
      <c r="J47" s="25">
        <v>32</v>
      </c>
      <c r="M47" s="8" t="s">
        <v>65</v>
      </c>
      <c r="N47" s="36" t="s">
        <v>11</v>
      </c>
      <c r="O47" s="37"/>
      <c r="P47" s="42">
        <v>29</v>
      </c>
      <c r="R47" s="8" t="s">
        <v>45</v>
      </c>
      <c r="S47" s="36" t="s">
        <v>57</v>
      </c>
      <c r="T47" s="37"/>
      <c r="U47" s="26" t="s">
        <v>20</v>
      </c>
    </row>
    <row r="48" spans="2:21" x14ac:dyDescent="0.2">
      <c r="C48" s="6"/>
      <c r="F48" s="23"/>
      <c r="G48" s="23"/>
      <c r="I48" s="23"/>
      <c r="J48" s="23"/>
      <c r="N48" s="36"/>
      <c r="O48" s="37"/>
      <c r="P48" s="40"/>
      <c r="S48" s="36"/>
      <c r="T48" s="37"/>
      <c r="U48" s="23"/>
    </row>
    <row r="49" spans="3:21" ht="15.75" x14ac:dyDescent="0.25">
      <c r="C49" s="15"/>
      <c r="D49" s="16" t="s">
        <v>66</v>
      </c>
      <c r="E49" s="19"/>
      <c r="F49" s="17">
        <f>SUM(F44:F48)</f>
        <v>36.5</v>
      </c>
      <c r="G49" s="17">
        <f>SUM(G44:G48)</f>
        <v>35.4</v>
      </c>
      <c r="H49" s="19"/>
      <c r="I49" s="17">
        <f>SUM(I43:I48)</f>
        <v>40.04</v>
      </c>
      <c r="J49" s="17">
        <f>SUM(J43:J48)</f>
        <v>40.4</v>
      </c>
      <c r="N49" s="43"/>
      <c r="O49" s="44" t="s">
        <v>66</v>
      </c>
      <c r="P49" s="45">
        <f>SUM(P44:P48)</f>
        <v>36.5</v>
      </c>
      <c r="S49" s="49"/>
      <c r="T49" s="56" t="s">
        <v>58</v>
      </c>
      <c r="U49" s="11">
        <f>SUM(U40:U48)</f>
        <v>73</v>
      </c>
    </row>
    <row r="52" spans="3:21" ht="15.75" x14ac:dyDescent="0.25">
      <c r="N52" s="46" t="s">
        <v>67</v>
      </c>
      <c r="O52" s="47"/>
      <c r="P52" s="35" t="s">
        <v>34</v>
      </c>
    </row>
    <row r="53" spans="3:21" x14ac:dyDescent="0.2">
      <c r="N53" s="36"/>
      <c r="O53" s="37"/>
      <c r="P53" s="28" t="s">
        <v>69</v>
      </c>
    </row>
    <row r="54" spans="3:21" x14ac:dyDescent="0.2">
      <c r="N54" s="39" t="s">
        <v>32</v>
      </c>
      <c r="O54" s="37"/>
      <c r="P54" s="23"/>
    </row>
    <row r="55" spans="3:21" x14ac:dyDescent="0.2">
      <c r="M55" s="8" t="s">
        <v>60</v>
      </c>
      <c r="N55" s="41" t="s">
        <v>61</v>
      </c>
      <c r="O55" s="37"/>
      <c r="P55" s="23">
        <v>3</v>
      </c>
    </row>
    <row r="56" spans="3:21" x14ac:dyDescent="0.2">
      <c r="M56" s="8" t="s">
        <v>62</v>
      </c>
      <c r="N56" s="41" t="s">
        <v>63</v>
      </c>
      <c r="O56" s="37"/>
      <c r="P56" s="5">
        <v>1.4</v>
      </c>
    </row>
    <row r="57" spans="3:21" x14ac:dyDescent="0.2">
      <c r="M57" s="8" t="s">
        <v>64</v>
      </c>
      <c r="N57" s="36" t="s">
        <v>16</v>
      </c>
      <c r="O57" s="37"/>
      <c r="P57" s="5">
        <v>4.5</v>
      </c>
    </row>
    <row r="58" spans="3:21" x14ac:dyDescent="0.2">
      <c r="M58" s="8" t="s">
        <v>65</v>
      </c>
      <c r="N58" s="36" t="s">
        <v>11</v>
      </c>
      <c r="O58" s="37"/>
      <c r="P58" s="5">
        <v>26.5</v>
      </c>
    </row>
    <row r="59" spans="3:21" x14ac:dyDescent="0.2">
      <c r="N59" s="36"/>
      <c r="O59" s="37"/>
      <c r="P59" s="23"/>
    </row>
    <row r="60" spans="3:21" ht="15.75" x14ac:dyDescent="0.25">
      <c r="N60" s="43"/>
      <c r="O60" s="44" t="s">
        <v>66</v>
      </c>
      <c r="P60" s="17">
        <f>SUM(P55:P59)</f>
        <v>35.4</v>
      </c>
    </row>
    <row r="63" spans="3:21" ht="15.75" x14ac:dyDescent="0.25">
      <c r="N63" s="46" t="s">
        <v>67</v>
      </c>
      <c r="O63" s="47"/>
      <c r="P63" s="35" t="s">
        <v>35</v>
      </c>
    </row>
    <row r="64" spans="3:21" x14ac:dyDescent="0.2">
      <c r="N64" s="36"/>
      <c r="O64" s="37"/>
      <c r="P64" s="38" t="s">
        <v>59</v>
      </c>
    </row>
    <row r="65" spans="13:16" x14ac:dyDescent="0.2">
      <c r="N65" s="39" t="s">
        <v>32</v>
      </c>
      <c r="O65" s="37"/>
      <c r="P65" s="23"/>
    </row>
    <row r="66" spans="13:16" x14ac:dyDescent="0.2">
      <c r="M66" s="8" t="s">
        <v>60</v>
      </c>
      <c r="N66" s="41" t="s">
        <v>61</v>
      </c>
      <c r="O66" s="37"/>
      <c r="P66" s="23">
        <v>4.8</v>
      </c>
    </row>
    <row r="67" spans="13:16" x14ac:dyDescent="0.2">
      <c r="M67" s="8" t="s">
        <v>62</v>
      </c>
      <c r="N67" s="41" t="s">
        <v>63</v>
      </c>
      <c r="O67" s="37"/>
      <c r="P67" s="25">
        <v>1</v>
      </c>
    </row>
    <row r="68" spans="13:16" x14ac:dyDescent="0.2">
      <c r="M68" s="8" t="s">
        <v>64</v>
      </c>
      <c r="N68" s="36" t="s">
        <v>16</v>
      </c>
      <c r="O68" s="37"/>
      <c r="P68" s="25">
        <v>2.2000000000000002</v>
      </c>
    </row>
    <row r="69" spans="13:16" x14ac:dyDescent="0.2">
      <c r="M69" s="8" t="s">
        <v>65</v>
      </c>
      <c r="N69" s="36" t="s">
        <v>11</v>
      </c>
      <c r="O69" s="37"/>
      <c r="P69" s="25">
        <f>26.14+5.9</f>
        <v>32.04</v>
      </c>
    </row>
    <row r="70" spans="13:16" x14ac:dyDescent="0.2">
      <c r="N70" s="36"/>
      <c r="O70" s="37"/>
      <c r="P70" s="23"/>
    </row>
    <row r="71" spans="13:16" ht="15.75" x14ac:dyDescent="0.25">
      <c r="N71" s="43"/>
      <c r="O71" s="44" t="s">
        <v>66</v>
      </c>
      <c r="P71" s="17">
        <f>SUM(P65:P70)</f>
        <v>40.04</v>
      </c>
    </row>
    <row r="74" spans="13:16" ht="15.75" x14ac:dyDescent="0.25">
      <c r="N74" s="46" t="s">
        <v>67</v>
      </c>
      <c r="O74" s="47"/>
      <c r="P74" s="35" t="s">
        <v>35</v>
      </c>
    </row>
    <row r="75" spans="13:16" x14ac:dyDescent="0.2">
      <c r="N75" s="36"/>
      <c r="O75" s="37"/>
      <c r="P75" s="28" t="s">
        <v>69</v>
      </c>
    </row>
    <row r="76" spans="13:16" x14ac:dyDescent="0.2">
      <c r="N76" s="39" t="s">
        <v>32</v>
      </c>
      <c r="O76" s="37"/>
      <c r="P76" s="23"/>
    </row>
    <row r="77" spans="13:16" x14ac:dyDescent="0.2">
      <c r="M77" s="8" t="s">
        <v>60</v>
      </c>
      <c r="N77" s="41" t="s">
        <v>61</v>
      </c>
      <c r="O77" s="37"/>
      <c r="P77" s="23">
        <v>3.4</v>
      </c>
    </row>
    <row r="78" spans="13:16" x14ac:dyDescent="0.2">
      <c r="M78" s="8" t="s">
        <v>62</v>
      </c>
      <c r="N78" s="41" t="s">
        <v>63</v>
      </c>
      <c r="O78" s="37"/>
      <c r="P78" s="25">
        <v>1</v>
      </c>
    </row>
    <row r="79" spans="13:16" x14ac:dyDescent="0.2">
      <c r="M79" s="8" t="s">
        <v>64</v>
      </c>
      <c r="N79" s="36" t="s">
        <v>16</v>
      </c>
      <c r="O79" s="37"/>
      <c r="P79" s="25">
        <v>4</v>
      </c>
    </row>
    <row r="80" spans="13:16" x14ac:dyDescent="0.2">
      <c r="M80" s="8" t="s">
        <v>65</v>
      </c>
      <c r="N80" s="36" t="s">
        <v>11</v>
      </c>
      <c r="O80" s="37"/>
      <c r="P80" s="25">
        <v>32</v>
      </c>
    </row>
    <row r="81" spans="14:16" x14ac:dyDescent="0.2">
      <c r="N81" s="36"/>
      <c r="O81" s="37"/>
      <c r="P81" s="23"/>
    </row>
    <row r="82" spans="14:16" ht="15.75" x14ac:dyDescent="0.25">
      <c r="N82" s="43"/>
      <c r="O82" s="44" t="s">
        <v>66</v>
      </c>
      <c r="P82" s="17">
        <f>SUM(P76:P81)</f>
        <v>40.4</v>
      </c>
    </row>
  </sheetData>
  <mergeCells count="13">
    <mergeCell ref="N41:O41"/>
    <mergeCell ref="N52:O52"/>
    <mergeCell ref="N63:O63"/>
    <mergeCell ref="N74:O74"/>
    <mergeCell ref="N9:O9"/>
    <mergeCell ref="S9:T9"/>
    <mergeCell ref="N23:O23"/>
    <mergeCell ref="S23:T23"/>
    <mergeCell ref="S37:T37"/>
    <mergeCell ref="C8:I8"/>
    <mergeCell ref="C10:D10"/>
    <mergeCell ref="C41:D41"/>
    <mergeCell ref="I41:J41"/>
  </mergeCells>
  <pageMargins left="0" right="0" top="0.39409448818897641" bottom="0.39409448818897641" header="0" footer="0"/>
  <pageSetup paperSize="0" scale="94" fitToWidth="0" fitToHeight="0" pageOrder="overThenDown" useFirstPageNumber="1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E45B-C3FE-4EC5-83AA-96DB144B04AD}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pageSetup paperSize="0" scale="94" fitToWidth="0" fitToHeight="0" pageOrder="overThenDown" useFirstPageNumber="1" horizontalDpi="0" verticalDpi="0" copies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11CCB-2B60-4809-9371-782F80794683}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pageSetup paperSize="0" scale="94" fitToWidth="0" fitToHeight="0" pageOrder="overThenDown" useFirstPageNumber="1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Existant</vt:lpstr>
      <vt:lpstr>Scénarii</vt:lpstr>
      <vt:lpstr>Feuille2</vt:lpstr>
      <vt:lpstr>Feuille3</vt:lpstr>
      <vt:lpstr>Existant!Zone_d_impression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PC-SERVEUR</dc:creator>
  <cp:lastModifiedBy>Lau Dum</cp:lastModifiedBy>
  <cp:revision>17</cp:revision>
  <dcterms:created xsi:type="dcterms:W3CDTF">2025-08-05T17:24:42Z</dcterms:created>
  <dcterms:modified xsi:type="dcterms:W3CDTF">2025-09-11T17:02:42Z</dcterms:modified>
</cp:coreProperties>
</file>