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4 - Client Claude Guyonneau - CLT00017\08- DEVIS ET FACTURES ARTISANS\"/>
    </mc:Choice>
  </mc:AlternateContent>
  <xr:revisionPtr revIDLastSave="0" documentId="13_ncr:1_{D7D962B6-3371-480C-9319-529E7E7B6F0D}" xr6:coauthVersionLast="47" xr6:coauthVersionMax="47" xr10:uidLastSave="{00000000-0000-0000-0000-000000000000}"/>
  <bookViews>
    <workbookView xWindow="-120" yWindow="-120" windowWidth="29040" windowHeight="15840" xr2:uid="{03F23B59-CEBB-43CC-9291-6ACDB8C528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K12" i="1"/>
  <c r="K8" i="1"/>
  <c r="K10" i="1"/>
  <c r="H36" i="1"/>
  <c r="C63" i="1"/>
  <c r="C65" i="1" s="1"/>
  <c r="C32" i="1"/>
  <c r="C28" i="1"/>
  <c r="C47" i="1" l="1"/>
  <c r="C9" i="1"/>
  <c r="C55" i="1"/>
  <c r="C57" i="1" s="1"/>
  <c r="C7" i="1"/>
  <c r="C20" i="1"/>
  <c r="C6" i="1"/>
  <c r="E45" i="1"/>
  <c r="C48" i="1" l="1"/>
  <c r="C49" i="1" s="1"/>
  <c r="C8" i="1"/>
  <c r="C34" i="1"/>
  <c r="E32" i="1"/>
  <c r="E30" i="1"/>
  <c r="E28" i="1"/>
  <c r="E15" i="1"/>
  <c r="E16" i="1"/>
  <c r="E14" i="1"/>
  <c r="C22" i="1" l="1"/>
  <c r="H22" i="1" s="1"/>
  <c r="O8" i="1" l="1"/>
</calcChain>
</file>

<file path=xl/sharedStrings.xml><?xml version="1.0" encoding="utf-8"?>
<sst xmlns="http://schemas.openxmlformats.org/spreadsheetml/2006/main" count="99" uniqueCount="56">
  <si>
    <t>Protection de l'ensemble</t>
  </si>
  <si>
    <t>prix au m²</t>
  </si>
  <si>
    <t>superficie</t>
  </si>
  <si>
    <t>Sous-couche chaux + chanvre</t>
  </si>
  <si>
    <t>Enduit finition au chanvre</t>
  </si>
  <si>
    <t>netoyage des pierres de cheminée</t>
  </si>
  <si>
    <t>ARTIS LAPIDEM</t>
  </si>
  <si>
    <t>Prix total HT</t>
  </si>
  <si>
    <t>TOTAL HT</t>
  </si>
  <si>
    <t>TVA</t>
  </si>
  <si>
    <t>TOTAL TTC</t>
  </si>
  <si>
    <t>MACONNERIE</t>
  </si>
  <si>
    <t>MENUISERIE</t>
  </si>
  <si>
    <t>SEBASTIEN CHOLLET</t>
  </si>
  <si>
    <t>Porte bois bureau</t>
  </si>
  <si>
    <t>Réparation baguette frigo</t>
  </si>
  <si>
    <t>Décrepissage (piquage et évacuation)</t>
  </si>
  <si>
    <t>2 fenêtres de toit - ouv. manuelle -VR ext + store int.</t>
  </si>
  <si>
    <t>TVA 10%</t>
  </si>
  <si>
    <t>GARREAU D'CO</t>
  </si>
  <si>
    <t>PEINTURE</t>
  </si>
  <si>
    <t>BUDGET</t>
  </si>
  <si>
    <t>ELECTROMENAGER</t>
  </si>
  <si>
    <t>L'ATELIER DE CHRISTOPHE</t>
  </si>
  <si>
    <t>Hotte</t>
  </si>
  <si>
    <t>TVA 20%</t>
  </si>
  <si>
    <t>HONORAIRES 10%</t>
  </si>
  <si>
    <t>ELECTRICITE</t>
  </si>
  <si>
    <t>SARL LACLARE</t>
  </si>
  <si>
    <t xml:space="preserve">TVA </t>
  </si>
  <si>
    <t>Protection de l'ensemble (à 2m pour bureau)</t>
  </si>
  <si>
    <t>TOTAL TRAVAUX HT</t>
  </si>
  <si>
    <t>Réglé</t>
  </si>
  <si>
    <t>date</t>
  </si>
  <si>
    <t>Reste à payer</t>
  </si>
  <si>
    <t>Prix frigo + MO HT</t>
  </si>
  <si>
    <t>chambre porte 1 face</t>
  </si>
  <si>
    <t>Dépose de l'enduit partie basse + mur du bureau (dont électricité)</t>
  </si>
  <si>
    <t>évacuation</t>
  </si>
  <si>
    <t>cuisine (nettoyage 2 murs cuisine + Peinture + ouverture)</t>
  </si>
  <si>
    <t>Réparation 2 gonds fenêtre et porte extérieures</t>
  </si>
  <si>
    <t>confirmer peinture perspirante % remontées capillaires</t>
  </si>
  <si>
    <t>Couloir prepa et peinture (mur et 3 portes + plafond)</t>
  </si>
  <si>
    <t>avec dépose radiateur élect et interrupteur</t>
  </si>
  <si>
    <t>ouverture crépis du mur de refend dans cotes</t>
  </si>
  <si>
    <t>peinture acrylique ?</t>
  </si>
  <si>
    <t>démontage / remontage vaisselier</t>
  </si>
  <si>
    <t>2 crémones de portes ext</t>
  </si>
  <si>
    <t>Dépose plinthes carrelage + nouvelles Plinthes chêne</t>
  </si>
  <si>
    <t>30% acompte</t>
  </si>
  <si>
    <t>DEMENAGEMENT</t>
  </si>
  <si>
    <t>BIARDEAU</t>
  </si>
  <si>
    <t>DÉJÀ REGLE</t>
  </si>
  <si>
    <t>TOTAL TRAVAUX TTC</t>
  </si>
  <si>
    <t>40% acompte</t>
  </si>
  <si>
    <t xml:space="preserve">Acompte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</si>
</sst>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164" fontId="1" fillId="0" borderId="0" xfId="0" applyNumberFormat="1" applyFont="1"/>
    <xf numFmtId="0" fontId="1" fillId="3" borderId="0" xfId="0" applyFont="1" applyFill="1"/>
    <xf numFmtId="14" fontId="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1139-CCC9-48DD-8F40-D209633D10D6}">
  <dimension ref="A1:O65"/>
  <sheetViews>
    <sheetView tabSelected="1" workbookViewId="0">
      <selection activeCell="N25" sqref="N25"/>
    </sheetView>
  </sheetViews>
  <sheetFormatPr baseColWidth="10" defaultRowHeight="15" x14ac:dyDescent="0.25"/>
  <cols>
    <col min="2" max="2" width="72.5703125" customWidth="1"/>
    <col min="3" max="3" width="12" customWidth="1"/>
    <col min="4" max="4" width="13.7109375" customWidth="1"/>
    <col min="5" max="5" width="13" customWidth="1"/>
    <col min="7" max="7" width="14" customWidth="1"/>
    <col min="8" max="8" width="14.42578125" customWidth="1"/>
    <col min="9" max="9" width="5.28515625" customWidth="1"/>
    <col min="10" max="10" width="20" customWidth="1"/>
    <col min="11" max="11" width="15.28515625" customWidth="1"/>
    <col min="12" max="12" width="6.28515625" customWidth="1"/>
    <col min="13" max="13" width="3" customWidth="1"/>
    <col min="14" max="14" width="17.5703125" customWidth="1"/>
    <col min="15" max="15" width="14.140625" customWidth="1"/>
  </cols>
  <sheetData>
    <row r="1" spans="1:15" x14ac:dyDescent="0.25">
      <c r="A1" s="2" t="s">
        <v>21</v>
      </c>
    </row>
    <row r="2" spans="1:15" x14ac:dyDescent="0.25">
      <c r="B2" s="23" t="s">
        <v>22</v>
      </c>
      <c r="C2" s="20" t="s">
        <v>23</v>
      </c>
      <c r="D2" s="21"/>
      <c r="E2" s="21"/>
      <c r="F2" s="21"/>
      <c r="G2" s="21"/>
      <c r="H2" s="22"/>
    </row>
    <row r="3" spans="1:15" x14ac:dyDescent="0.25">
      <c r="B3" s="24"/>
      <c r="C3" s="4" t="s">
        <v>7</v>
      </c>
      <c r="D3" s="4" t="s">
        <v>2</v>
      </c>
      <c r="E3" s="4" t="s">
        <v>1</v>
      </c>
      <c r="F3" s="4" t="s">
        <v>32</v>
      </c>
      <c r="G3" s="4" t="s">
        <v>33</v>
      </c>
      <c r="H3" s="4" t="s">
        <v>34</v>
      </c>
    </row>
    <row r="4" spans="1:15" x14ac:dyDescent="0.25">
      <c r="B4" s="8" t="s">
        <v>24</v>
      </c>
      <c r="C4" s="5">
        <v>333.25</v>
      </c>
      <c r="D4" s="6"/>
      <c r="E4" s="6"/>
      <c r="F4" s="6"/>
      <c r="G4" s="6"/>
      <c r="H4" s="6"/>
    </row>
    <row r="5" spans="1:15" ht="5.25" customHeight="1" x14ac:dyDescent="0.25">
      <c r="C5" s="3"/>
      <c r="D5" s="1"/>
      <c r="E5" s="1"/>
      <c r="F5" s="1"/>
    </row>
    <row r="6" spans="1:15" x14ac:dyDescent="0.25">
      <c r="B6" s="9" t="s">
        <v>8</v>
      </c>
      <c r="C6" s="7">
        <f>SUM(C4:C4)</f>
        <v>333.25</v>
      </c>
      <c r="D6" s="4"/>
      <c r="E6" s="4"/>
      <c r="F6" s="4"/>
      <c r="G6" s="4"/>
      <c r="H6" s="4"/>
    </row>
    <row r="7" spans="1:15" x14ac:dyDescent="0.25">
      <c r="B7" s="8" t="s">
        <v>25</v>
      </c>
      <c r="C7" s="5">
        <f>66.65</f>
        <v>66.650000000000006</v>
      </c>
      <c r="D7" s="6"/>
      <c r="E7" s="6"/>
      <c r="F7" s="1"/>
    </row>
    <row r="8" spans="1:15" x14ac:dyDescent="0.25">
      <c r="B8" s="9" t="s">
        <v>10</v>
      </c>
      <c r="C8" s="7">
        <f>SUM(C6:C7)</f>
        <v>399.9</v>
      </c>
      <c r="D8" s="4"/>
      <c r="E8" s="4"/>
      <c r="F8" s="7">
        <v>399.9</v>
      </c>
      <c r="G8" s="13">
        <v>45023</v>
      </c>
      <c r="H8" s="14">
        <v>0</v>
      </c>
      <c r="J8" s="12" t="s">
        <v>31</v>
      </c>
      <c r="K8" s="11">
        <f>SUM(C6,C20,C34,C47,C55,C63)</f>
        <v>18551.739999999998</v>
      </c>
      <c r="N8" s="12" t="s">
        <v>26</v>
      </c>
      <c r="O8" s="11">
        <f>K8*0.1</f>
        <v>1855.174</v>
      </c>
    </row>
    <row r="9" spans="1:15" x14ac:dyDescent="0.25">
      <c r="B9" s="15" t="s">
        <v>35</v>
      </c>
      <c r="C9" s="16">
        <f>749.92+624.92</f>
        <v>1374.84</v>
      </c>
      <c r="D9" s="17"/>
      <c r="E9" s="17"/>
      <c r="F9" s="16"/>
      <c r="G9" s="18"/>
      <c r="H9" s="19"/>
      <c r="O9" s="11"/>
    </row>
    <row r="10" spans="1:15" x14ac:dyDescent="0.25">
      <c r="J10" s="12" t="s">
        <v>53</v>
      </c>
      <c r="K10" s="11">
        <f>SUM(C8,C22,C36,C49,C57,C65)</f>
        <v>20217.769999999997</v>
      </c>
      <c r="N10" s="12" t="s">
        <v>55</v>
      </c>
      <c r="O10" s="11">
        <v>400</v>
      </c>
    </row>
    <row r="11" spans="1:15" x14ac:dyDescent="0.25">
      <c r="B11" s="23" t="s">
        <v>11</v>
      </c>
      <c r="C11" s="20" t="s">
        <v>6</v>
      </c>
      <c r="D11" s="21"/>
      <c r="E11" s="21"/>
      <c r="F11" s="21"/>
      <c r="G11" s="21"/>
      <c r="H11" s="22"/>
      <c r="O11" s="2"/>
    </row>
    <row r="12" spans="1:15" x14ac:dyDescent="0.25">
      <c r="B12" s="24"/>
      <c r="C12" s="4" t="s">
        <v>7</v>
      </c>
      <c r="D12" s="4" t="s">
        <v>2</v>
      </c>
      <c r="E12" s="4" t="s">
        <v>1</v>
      </c>
      <c r="F12" s="4" t="s">
        <v>32</v>
      </c>
      <c r="G12" s="4" t="s">
        <v>33</v>
      </c>
      <c r="H12" s="4" t="s">
        <v>34</v>
      </c>
      <c r="J12" s="12" t="s">
        <v>52</v>
      </c>
      <c r="K12" s="11">
        <f>SUM(F8,F22,F36,F49,F57,F65)</f>
        <v>6621.9</v>
      </c>
      <c r="N12" s="12" t="s">
        <v>34</v>
      </c>
      <c r="O12" s="11">
        <f>O8-O10</f>
        <v>1455.174</v>
      </c>
    </row>
    <row r="13" spans="1:15" x14ac:dyDescent="0.25">
      <c r="B13" s="8" t="s">
        <v>0</v>
      </c>
      <c r="C13" s="5">
        <v>1265</v>
      </c>
      <c r="D13" s="6"/>
      <c r="E13" s="6"/>
      <c r="F13" s="6"/>
      <c r="G13" s="6"/>
      <c r="H13" s="6"/>
    </row>
    <row r="14" spans="1:15" x14ac:dyDescent="0.25">
      <c r="B14" s="8" t="s">
        <v>16</v>
      </c>
      <c r="C14" s="5">
        <v>1570</v>
      </c>
      <c r="D14" s="6">
        <v>12.4</v>
      </c>
      <c r="E14" s="5">
        <f>C14/D14</f>
        <v>126.61290322580645</v>
      </c>
      <c r="F14" s="6"/>
      <c r="G14" s="6"/>
      <c r="H14" s="6"/>
      <c r="J14" s="2"/>
      <c r="K14" s="2"/>
    </row>
    <row r="15" spans="1:15" x14ac:dyDescent="0.25">
      <c r="B15" s="8" t="s">
        <v>3</v>
      </c>
      <c r="C15" s="5">
        <v>1680</v>
      </c>
      <c r="D15" s="6">
        <v>12.4</v>
      </c>
      <c r="E15" s="5">
        <f t="shared" ref="E15:E16" si="0">C15/D15</f>
        <v>135.48387096774192</v>
      </c>
      <c r="F15" s="6"/>
      <c r="G15" s="6"/>
      <c r="H15" s="6"/>
      <c r="J15" s="2"/>
      <c r="K15" s="2"/>
    </row>
    <row r="16" spans="1:15" x14ac:dyDescent="0.25">
      <c r="B16" s="8" t="s">
        <v>4</v>
      </c>
      <c r="C16" s="5">
        <v>1680</v>
      </c>
      <c r="D16" s="6">
        <v>12.4</v>
      </c>
      <c r="E16" s="5">
        <f t="shared" si="0"/>
        <v>135.48387096774192</v>
      </c>
      <c r="F16" s="6"/>
      <c r="G16" s="6"/>
      <c r="H16" s="6"/>
    </row>
    <row r="17" spans="2:11" x14ac:dyDescent="0.25">
      <c r="B17" s="8" t="s">
        <v>5</v>
      </c>
      <c r="C17" s="5">
        <v>795</v>
      </c>
      <c r="D17" s="6"/>
      <c r="E17" s="6"/>
      <c r="F17" s="6"/>
      <c r="G17" s="6"/>
      <c r="H17" s="6"/>
    </row>
    <row r="18" spans="2:11" x14ac:dyDescent="0.25">
      <c r="B18" s="8" t="s">
        <v>40</v>
      </c>
      <c r="C18" s="5">
        <v>415</v>
      </c>
      <c r="D18" s="6"/>
      <c r="E18" s="6"/>
      <c r="F18" s="6"/>
      <c r="G18" s="6"/>
      <c r="H18" s="6"/>
    </row>
    <row r="19" spans="2:11" ht="5.25" customHeight="1" x14ac:dyDescent="0.25">
      <c r="C19" s="3"/>
      <c r="D19" s="1"/>
      <c r="E19" s="1"/>
      <c r="F19" s="1"/>
    </row>
    <row r="20" spans="2:11" s="2" customFormat="1" x14ac:dyDescent="0.25">
      <c r="B20" s="9" t="s">
        <v>8</v>
      </c>
      <c r="C20" s="7">
        <f>SUM(C13:C18)</f>
        <v>7405</v>
      </c>
      <c r="D20" s="4"/>
      <c r="E20" s="4"/>
      <c r="F20" s="7"/>
      <c r="G20" s="13"/>
      <c r="H20" s="7"/>
      <c r="J20"/>
      <c r="K20"/>
    </row>
    <row r="21" spans="2:11" x14ac:dyDescent="0.25">
      <c r="B21" s="8" t="s">
        <v>18</v>
      </c>
      <c r="C21" s="5">
        <v>740.5</v>
      </c>
      <c r="D21" s="6"/>
      <c r="E21" s="6"/>
      <c r="F21" s="1"/>
    </row>
    <row r="22" spans="2:11" x14ac:dyDescent="0.25">
      <c r="B22" s="9" t="s">
        <v>10</v>
      </c>
      <c r="C22" s="7">
        <f>SUM(C20:C21)</f>
        <v>8145.5</v>
      </c>
      <c r="D22" s="10"/>
      <c r="E22" s="10"/>
      <c r="F22" s="7">
        <v>2450</v>
      </c>
      <c r="G22" s="13">
        <v>45034</v>
      </c>
      <c r="H22" s="7">
        <f>C22-F22</f>
        <v>5695.5</v>
      </c>
    </row>
    <row r="23" spans="2:11" x14ac:dyDescent="0.25">
      <c r="C23" s="1"/>
      <c r="D23" s="1"/>
      <c r="E23" s="1"/>
      <c r="F23" s="1"/>
    </row>
    <row r="24" spans="2:11" x14ac:dyDescent="0.25">
      <c r="C24" s="1"/>
      <c r="D24" s="1"/>
      <c r="E24" s="1"/>
      <c r="F24" s="1"/>
    </row>
    <row r="25" spans="2:11" x14ac:dyDescent="0.25">
      <c r="B25" s="23" t="s">
        <v>12</v>
      </c>
      <c r="C25" s="20" t="s">
        <v>13</v>
      </c>
      <c r="D25" s="21"/>
      <c r="E25" s="21"/>
      <c r="F25" s="21"/>
      <c r="G25" s="21"/>
      <c r="H25" s="22"/>
    </row>
    <row r="26" spans="2:11" x14ac:dyDescent="0.25">
      <c r="B26" s="24"/>
      <c r="C26" s="4" t="s">
        <v>7</v>
      </c>
      <c r="D26" s="4" t="s">
        <v>2</v>
      </c>
      <c r="E26" s="4" t="s">
        <v>1</v>
      </c>
      <c r="F26" s="4" t="s">
        <v>32</v>
      </c>
      <c r="G26" s="4" t="s">
        <v>33</v>
      </c>
      <c r="H26" s="4" t="s">
        <v>34</v>
      </c>
    </row>
    <row r="27" spans="2:11" x14ac:dyDescent="0.25">
      <c r="B27" s="8" t="s">
        <v>46</v>
      </c>
      <c r="C27" s="5">
        <v>248.73</v>
      </c>
      <c r="D27" s="6"/>
      <c r="E27" s="6"/>
      <c r="F27" s="6"/>
      <c r="G27" s="6"/>
      <c r="H27" s="6"/>
    </row>
    <row r="28" spans="2:11" x14ac:dyDescent="0.25">
      <c r="B28" s="8" t="s">
        <v>17</v>
      </c>
      <c r="C28" s="5">
        <f>195.68+2537.52+325.4+1885.24</f>
        <v>4943.84</v>
      </c>
      <c r="D28" s="6"/>
      <c r="E28" s="5" t="e">
        <f>C28/D28</f>
        <v>#DIV/0!</v>
      </c>
      <c r="F28" s="6"/>
      <c r="G28" s="6"/>
      <c r="H28" s="6"/>
    </row>
    <row r="29" spans="2:11" x14ac:dyDescent="0.25">
      <c r="B29" s="8" t="s">
        <v>15</v>
      </c>
      <c r="C29" s="5">
        <v>0</v>
      </c>
      <c r="D29" s="6"/>
      <c r="E29" s="5"/>
      <c r="F29" s="6"/>
      <c r="G29" s="6"/>
      <c r="H29" s="6"/>
    </row>
    <row r="30" spans="2:11" x14ac:dyDescent="0.25">
      <c r="B30" s="8" t="s">
        <v>14</v>
      </c>
      <c r="C30" s="5">
        <v>2258.92</v>
      </c>
      <c r="D30" s="6"/>
      <c r="E30" s="5" t="e">
        <f t="shared" ref="E30:E32" si="1">C30/D30</f>
        <v>#DIV/0!</v>
      </c>
      <c r="F30" s="6"/>
      <c r="G30" s="6"/>
      <c r="H30" s="6"/>
    </row>
    <row r="31" spans="2:11" x14ac:dyDescent="0.25">
      <c r="B31" s="8" t="s">
        <v>47</v>
      </c>
      <c r="C31" s="5">
        <v>429.38</v>
      </c>
      <c r="D31" s="6"/>
      <c r="E31" s="5"/>
      <c r="F31" s="6"/>
      <c r="G31" s="6"/>
      <c r="H31" s="6"/>
    </row>
    <row r="32" spans="2:11" x14ac:dyDescent="0.25">
      <c r="B32" s="8" t="s">
        <v>48</v>
      </c>
      <c r="C32" s="5">
        <f>64.8+414.12</f>
        <v>478.92</v>
      </c>
      <c r="D32" s="6"/>
      <c r="E32" s="5" t="e">
        <f t="shared" si="1"/>
        <v>#DIV/0!</v>
      </c>
      <c r="F32" s="6"/>
      <c r="G32" s="6"/>
      <c r="H32" s="6"/>
    </row>
    <row r="33" spans="2:9" ht="9" customHeight="1" x14ac:dyDescent="0.25">
      <c r="C33" s="3"/>
      <c r="D33" s="1"/>
      <c r="E33" s="1"/>
      <c r="F33" s="1"/>
    </row>
    <row r="34" spans="2:9" x14ac:dyDescent="0.25">
      <c r="B34" s="9" t="s">
        <v>8</v>
      </c>
      <c r="C34" s="7">
        <f>SUM(C27:C32)</f>
        <v>8359.7899999999991</v>
      </c>
      <c r="D34" s="4"/>
      <c r="E34" s="4"/>
      <c r="F34" s="4"/>
      <c r="G34" s="4"/>
      <c r="H34" s="4"/>
    </row>
    <row r="35" spans="2:9" x14ac:dyDescent="0.25">
      <c r="B35" s="8" t="s">
        <v>9</v>
      </c>
      <c r="C35" s="5"/>
      <c r="D35" s="6"/>
      <c r="E35" s="6"/>
      <c r="F35" s="1"/>
    </row>
    <row r="36" spans="2:9" x14ac:dyDescent="0.25">
      <c r="B36" s="9" t="s">
        <v>10</v>
      </c>
      <c r="C36" s="7">
        <v>8973.2999999999993</v>
      </c>
      <c r="D36" s="4"/>
      <c r="E36" s="4" t="s">
        <v>49</v>
      </c>
      <c r="F36" s="7">
        <v>2692</v>
      </c>
      <c r="G36" s="13">
        <v>45045</v>
      </c>
      <c r="H36" s="7">
        <f>C36-F36</f>
        <v>6281.2999999999993</v>
      </c>
    </row>
    <row r="38" spans="2:9" x14ac:dyDescent="0.25">
      <c r="B38" s="23" t="s">
        <v>20</v>
      </c>
      <c r="C38" s="20" t="s">
        <v>19</v>
      </c>
      <c r="D38" s="21"/>
      <c r="E38" s="21"/>
      <c r="F38" s="21"/>
      <c r="G38" s="21"/>
      <c r="H38" s="22"/>
    </row>
    <row r="39" spans="2:9" x14ac:dyDescent="0.25">
      <c r="B39" s="24"/>
      <c r="C39" s="4" t="s">
        <v>7</v>
      </c>
      <c r="D39" s="4" t="s">
        <v>2</v>
      </c>
      <c r="E39" s="4" t="s">
        <v>1</v>
      </c>
      <c r="F39" s="4" t="s">
        <v>32</v>
      </c>
      <c r="G39" s="4" t="s">
        <v>33</v>
      </c>
      <c r="H39" s="4" t="s">
        <v>34</v>
      </c>
    </row>
    <row r="40" spans="2:9" x14ac:dyDescent="0.25">
      <c r="B40" s="8" t="s">
        <v>30</v>
      </c>
      <c r="C40" s="5">
        <v>115.74</v>
      </c>
      <c r="D40" s="6"/>
      <c r="E40" s="6"/>
      <c r="F40" s="6"/>
      <c r="G40" s="6"/>
      <c r="H40" s="6"/>
    </row>
    <row r="41" spans="2:9" x14ac:dyDescent="0.25">
      <c r="B41" s="8" t="s">
        <v>38</v>
      </c>
      <c r="C41" s="5">
        <v>23.14</v>
      </c>
      <c r="D41" s="6"/>
      <c r="E41" s="6"/>
      <c r="F41" s="6"/>
      <c r="G41" s="6"/>
      <c r="H41" s="6"/>
    </row>
    <row r="42" spans="2:9" x14ac:dyDescent="0.25">
      <c r="B42" s="8" t="s">
        <v>36</v>
      </c>
      <c r="C42" s="5">
        <v>86.5</v>
      </c>
      <c r="D42" s="6"/>
      <c r="E42" s="6"/>
      <c r="F42" s="6"/>
      <c r="G42" s="6"/>
      <c r="H42" s="6"/>
      <c r="I42" t="s">
        <v>45</v>
      </c>
    </row>
    <row r="43" spans="2:9" x14ac:dyDescent="0.25">
      <c r="B43" s="8" t="s">
        <v>37</v>
      </c>
      <c r="C43" s="5">
        <v>398.9</v>
      </c>
      <c r="D43" s="6"/>
      <c r="E43" s="5"/>
      <c r="F43" s="6"/>
      <c r="G43" s="6"/>
      <c r="H43" s="6"/>
      <c r="I43" t="s">
        <v>43</v>
      </c>
    </row>
    <row r="44" spans="2:9" x14ac:dyDescent="0.25">
      <c r="B44" s="8" t="s">
        <v>42</v>
      </c>
      <c r="C44" s="5">
        <v>997.82</v>
      </c>
      <c r="D44" s="6"/>
      <c r="E44" s="5"/>
      <c r="F44" s="6"/>
      <c r="G44" s="6"/>
      <c r="H44" s="6"/>
      <c r="I44" t="s">
        <v>44</v>
      </c>
    </row>
    <row r="45" spans="2:9" x14ac:dyDescent="0.25">
      <c r="B45" s="8" t="s">
        <v>39</v>
      </c>
      <c r="C45" s="5">
        <v>831.6</v>
      </c>
      <c r="D45" s="6">
        <v>31.5</v>
      </c>
      <c r="E45" s="5">
        <f t="shared" ref="E45" si="2">C45/D45</f>
        <v>26.400000000000002</v>
      </c>
      <c r="F45" s="6"/>
      <c r="G45" s="6"/>
      <c r="H45" s="6"/>
      <c r="I45" t="s">
        <v>41</v>
      </c>
    </row>
    <row r="46" spans="2:9" ht="9" customHeight="1" x14ac:dyDescent="0.25">
      <c r="C46" s="3"/>
      <c r="D46" s="1"/>
      <c r="E46" s="1"/>
      <c r="F46" s="1"/>
    </row>
    <row r="47" spans="2:9" x14ac:dyDescent="0.25">
      <c r="B47" s="9" t="s">
        <v>8</v>
      </c>
      <c r="C47" s="7">
        <f>SUM(C40:C46)</f>
        <v>2453.6999999999998</v>
      </c>
      <c r="D47" s="4"/>
      <c r="E47" s="4"/>
      <c r="F47" s="7"/>
      <c r="G47" s="13"/>
      <c r="H47" s="7"/>
    </row>
    <row r="48" spans="2:9" x14ac:dyDescent="0.25">
      <c r="B48" s="8" t="s">
        <v>18</v>
      </c>
      <c r="C48" s="5">
        <f>C47*0.1</f>
        <v>245.37</v>
      </c>
      <c r="D48" s="6"/>
      <c r="E48" s="6"/>
      <c r="F48" s="1"/>
    </row>
    <row r="49" spans="2:8" x14ac:dyDescent="0.25">
      <c r="B49" s="9" t="s">
        <v>10</v>
      </c>
      <c r="C49" s="7">
        <f>SUM(C47:C48)</f>
        <v>2699.0699999999997</v>
      </c>
      <c r="D49" s="4"/>
      <c r="E49" s="4" t="s">
        <v>54</v>
      </c>
      <c r="F49" s="7">
        <v>1080</v>
      </c>
      <c r="G49" s="13">
        <v>45036</v>
      </c>
      <c r="H49" s="4"/>
    </row>
    <row r="51" spans="2:8" x14ac:dyDescent="0.25">
      <c r="B51" s="23" t="s">
        <v>27</v>
      </c>
      <c r="C51" s="20" t="s">
        <v>28</v>
      </c>
      <c r="D51" s="21"/>
      <c r="E51" s="21"/>
      <c r="F51" s="21"/>
      <c r="G51" s="21"/>
      <c r="H51" s="22"/>
    </row>
    <row r="52" spans="2:8" x14ac:dyDescent="0.25">
      <c r="B52" s="24"/>
      <c r="C52" s="4" t="s">
        <v>7</v>
      </c>
      <c r="D52" s="4" t="s">
        <v>2</v>
      </c>
      <c r="E52" s="4" t="s">
        <v>1</v>
      </c>
      <c r="F52" s="4" t="s">
        <v>32</v>
      </c>
      <c r="G52" s="4" t="s">
        <v>33</v>
      </c>
      <c r="H52" s="4" t="s">
        <v>34</v>
      </c>
    </row>
    <row r="53" spans="2:8" x14ac:dyDescent="0.25">
      <c r="B53" s="8"/>
      <c r="C53" s="5"/>
      <c r="D53" s="6"/>
      <c r="E53" s="6"/>
      <c r="F53" s="6"/>
      <c r="G53" s="6"/>
      <c r="H53" s="6"/>
    </row>
    <row r="54" spans="2:8" x14ac:dyDescent="0.25">
      <c r="C54" s="3"/>
      <c r="D54" s="1"/>
      <c r="E54" s="1"/>
      <c r="F54" s="1"/>
    </row>
    <row r="55" spans="2:8" x14ac:dyDescent="0.25">
      <c r="B55" s="9" t="s">
        <v>8</v>
      </c>
      <c r="C55" s="7">
        <f>SUM(C53:C53)</f>
        <v>0</v>
      </c>
      <c r="D55" s="4"/>
      <c r="E55" s="4"/>
      <c r="F55" s="7"/>
      <c r="G55" s="13"/>
      <c r="H55" s="7"/>
    </row>
    <row r="56" spans="2:8" x14ac:dyDescent="0.25">
      <c r="B56" s="8" t="s">
        <v>29</v>
      </c>
      <c r="C56" s="5"/>
      <c r="D56" s="6"/>
      <c r="E56" s="6"/>
      <c r="F56" s="1"/>
    </row>
    <row r="57" spans="2:8" x14ac:dyDescent="0.25">
      <c r="B57" s="9" t="s">
        <v>10</v>
      </c>
      <c r="C57" s="7">
        <f>SUM(C55:C56)</f>
        <v>0</v>
      </c>
      <c r="D57" s="4"/>
      <c r="E57" s="4"/>
      <c r="F57" s="4"/>
      <c r="G57" s="4"/>
      <c r="H57" s="4"/>
    </row>
    <row r="59" spans="2:8" x14ac:dyDescent="0.25">
      <c r="B59" s="23" t="s">
        <v>50</v>
      </c>
      <c r="C59" s="20" t="s">
        <v>51</v>
      </c>
      <c r="D59" s="21"/>
      <c r="E59" s="21"/>
      <c r="F59" s="21"/>
      <c r="G59" s="21"/>
      <c r="H59" s="22"/>
    </row>
    <row r="60" spans="2:8" x14ac:dyDescent="0.25">
      <c r="B60" s="24"/>
      <c r="C60" s="4" t="s">
        <v>7</v>
      </c>
      <c r="D60" s="4" t="s">
        <v>2</v>
      </c>
      <c r="E60" s="4" t="s">
        <v>1</v>
      </c>
      <c r="F60" s="4" t="s">
        <v>32</v>
      </c>
      <c r="G60" s="4" t="s">
        <v>33</v>
      </c>
      <c r="H60" s="4" t="s">
        <v>34</v>
      </c>
    </row>
    <row r="61" spans="2:8" x14ac:dyDescent="0.25">
      <c r="B61" s="8"/>
      <c r="C61" s="5"/>
      <c r="D61" s="6"/>
      <c r="E61" s="6"/>
      <c r="F61" s="6"/>
      <c r="G61" s="6"/>
      <c r="H61" s="6"/>
    </row>
    <row r="62" spans="2:8" x14ac:dyDescent="0.25">
      <c r="C62" s="3"/>
      <c r="D62" s="1"/>
      <c r="E62" s="1"/>
      <c r="F62" s="1"/>
    </row>
    <row r="63" spans="2:8" x14ac:dyDescent="0.25">
      <c r="B63" s="9" t="s">
        <v>8</v>
      </c>
      <c r="C63" s="7">
        <f>SUM(C61:C61)</f>
        <v>0</v>
      </c>
      <c r="D63" s="4"/>
      <c r="E63" s="4"/>
      <c r="F63" s="7"/>
      <c r="G63" s="13"/>
      <c r="H63" s="7"/>
    </row>
    <row r="64" spans="2:8" x14ac:dyDescent="0.25">
      <c r="B64" s="8" t="s">
        <v>29</v>
      </c>
      <c r="C64" s="5"/>
      <c r="D64" s="6"/>
      <c r="E64" s="6"/>
      <c r="F64" s="1"/>
    </row>
    <row r="65" spans="2:8" x14ac:dyDescent="0.25">
      <c r="B65" s="9" t="s">
        <v>10</v>
      </c>
      <c r="C65" s="7">
        <f>SUM(C63:C64)</f>
        <v>0</v>
      </c>
      <c r="D65" s="4"/>
      <c r="E65" s="4"/>
      <c r="F65" s="4"/>
      <c r="G65" s="4"/>
      <c r="H65" s="4"/>
    </row>
  </sheetData>
  <mergeCells count="12">
    <mergeCell ref="B59:B60"/>
    <mergeCell ref="C59:H59"/>
    <mergeCell ref="B51:B52"/>
    <mergeCell ref="B38:B39"/>
    <mergeCell ref="B11:B12"/>
    <mergeCell ref="B25:B26"/>
    <mergeCell ref="C51:H51"/>
    <mergeCell ref="C2:H2"/>
    <mergeCell ref="C11:H11"/>
    <mergeCell ref="C25:H25"/>
    <mergeCell ref="C38:H38"/>
    <mergeCell ref="B2:B3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PC-SERVEUR</dc:creator>
  <cp:lastModifiedBy>PC-SERVEUR</cp:lastModifiedBy>
  <dcterms:created xsi:type="dcterms:W3CDTF">2023-04-13T07:34:30Z</dcterms:created>
  <dcterms:modified xsi:type="dcterms:W3CDTF">2023-05-24T13:57:11Z</dcterms:modified>
</cp:coreProperties>
</file>