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02 - Michele Herblin et Marc Mauger - CLT00086\01- ADMINISTRATIF\"/>
    </mc:Choice>
  </mc:AlternateContent>
  <xr:revisionPtr revIDLastSave="0" documentId="13_ncr:1_{7AE09BB2-E00D-4FA6-94BB-6C4770255E7E}" xr6:coauthVersionLast="47" xr6:coauthVersionMax="47" xr10:uidLastSave="{00000000-0000-0000-0000-000000000000}"/>
  <bookViews>
    <workbookView xWindow="-120" yWindow="-120" windowWidth="29040" windowHeight="15720" xr2:uid="{FA3725F0-FF59-4621-9DF6-1A69BD11EDD0}"/>
  </bookViews>
  <sheets>
    <sheet name="Suivi" sheetId="1" r:id="rId1"/>
    <sheet name="Devis" sheetId="2" r:id="rId2"/>
    <sheet name="Devis elec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27" i="1"/>
  <c r="D53" i="1"/>
  <c r="D50" i="1"/>
  <c r="D21" i="3"/>
  <c r="F21" i="3"/>
  <c r="B21" i="3"/>
  <c r="F20" i="3"/>
  <c r="D20" i="3"/>
  <c r="B20" i="3"/>
  <c r="F19" i="3"/>
  <c r="D19" i="3"/>
  <c r="B19" i="3"/>
  <c r="D16" i="1"/>
  <c r="D11" i="1"/>
  <c r="E10" i="1" s="1"/>
  <c r="D9" i="1"/>
  <c r="E8" i="1" s="1"/>
  <c r="L11" i="2"/>
  <c r="K11" i="2"/>
  <c r="L9" i="2"/>
  <c r="L7" i="2"/>
  <c r="L5" i="2"/>
  <c r="F11" i="2"/>
  <c r="C11" i="2"/>
  <c r="H9" i="2"/>
  <c r="H7" i="2"/>
  <c r="H5" i="2"/>
  <c r="H11" i="2" s="1"/>
  <c r="G11" i="2"/>
  <c r="F9" i="2"/>
  <c r="F7" i="2"/>
  <c r="F5" i="2"/>
  <c r="E7" i="2"/>
  <c r="D6" i="2"/>
  <c r="D7" i="2"/>
  <c r="D8" i="2"/>
  <c r="D9" i="2"/>
  <c r="D10" i="2"/>
  <c r="D5" i="2"/>
  <c r="E5" i="2"/>
  <c r="E9" i="2"/>
  <c r="D15" i="2"/>
  <c r="D14" i="2"/>
  <c r="E6" i="2"/>
  <c r="D11" i="2" l="1"/>
  <c r="E11" i="2"/>
  <c r="E7" i="1"/>
  <c r="E6" i="1"/>
  <c r="E5" i="1"/>
  <c r="E3" i="1" l="1"/>
  <c r="K2" i="1" s="1"/>
</calcChain>
</file>

<file path=xl/sharedStrings.xml><?xml version="1.0" encoding="utf-8"?>
<sst xmlns="http://schemas.openxmlformats.org/spreadsheetml/2006/main" count="122" uniqueCount="91">
  <si>
    <t>Relevé de mesures</t>
  </si>
  <si>
    <t>nb H</t>
  </si>
  <si>
    <t>calcul tarif + realisation devis</t>
  </si>
  <si>
    <t>HEURES PASSEES</t>
  </si>
  <si>
    <t>RV découverte (hors depl)</t>
  </si>
  <si>
    <t>Heures</t>
  </si>
  <si>
    <t>Tarif estimé</t>
  </si>
  <si>
    <t>coût horaire réel</t>
  </si>
  <si>
    <t>RV déco</t>
  </si>
  <si>
    <t>devis</t>
  </si>
  <si>
    <t>rv releve avec depl</t>
  </si>
  <si>
    <t>remise au propre</t>
  </si>
  <si>
    <t>depl + 2 rv</t>
  </si>
  <si>
    <t>conception</t>
  </si>
  <si>
    <t xml:space="preserve">montant devis </t>
  </si>
  <si>
    <t>CALCUL DEVIS</t>
  </si>
  <si>
    <t>Tot heures</t>
  </si>
  <si>
    <t>Devis estimé</t>
  </si>
  <si>
    <t>Devis proposé</t>
  </si>
  <si>
    <t>Heures réelles réalisées</t>
  </si>
  <si>
    <t>Nb h max à passer</t>
  </si>
  <si>
    <t>Etude</t>
  </si>
  <si>
    <t>Suivi</t>
  </si>
  <si>
    <t>CLIENTS MAUGER HERBLIN</t>
  </si>
  <si>
    <t>Trsf + Remise au propre de l'existant</t>
  </si>
  <si>
    <t>9h30</t>
  </si>
  <si>
    <t>11h15</t>
  </si>
  <si>
    <t>14h25</t>
  </si>
  <si>
    <t>16h25</t>
  </si>
  <si>
    <t>Remise au propre de l'existant + prepa dossier</t>
  </si>
  <si>
    <t>16h55</t>
  </si>
  <si>
    <t>17H45</t>
  </si>
  <si>
    <t>12h15</t>
  </si>
  <si>
    <t>13h</t>
  </si>
  <si>
    <t>14h45</t>
  </si>
  <si>
    <t>15h30</t>
  </si>
  <si>
    <t>Esquisse cuisine + recherches</t>
  </si>
  <si>
    <t>Esquisse sdb</t>
  </si>
  <si>
    <t>9h45</t>
  </si>
  <si>
    <t>12h30</t>
  </si>
  <si>
    <t>15h15</t>
  </si>
  <si>
    <t>16h45</t>
  </si>
  <si>
    <t>10h40</t>
  </si>
  <si>
    <t>14h15</t>
  </si>
  <si>
    <t>17h15</t>
  </si>
  <si>
    <t>10h55</t>
  </si>
  <si>
    <t>13h15</t>
  </si>
  <si>
    <t>18h</t>
  </si>
  <si>
    <t>10h15</t>
  </si>
  <si>
    <t>11h45</t>
  </si>
  <si>
    <t>11h30</t>
  </si>
  <si>
    <t>13h30</t>
  </si>
  <si>
    <t>16h15</t>
  </si>
  <si>
    <t>16h30</t>
  </si>
  <si>
    <t>19h30</t>
  </si>
  <si>
    <t>12h0</t>
  </si>
  <si>
    <t>A</t>
  </si>
  <si>
    <t>B</t>
  </si>
  <si>
    <t>HT</t>
  </si>
  <si>
    <t>TTC</t>
  </si>
  <si>
    <t>15h</t>
  </si>
  <si>
    <t>19h</t>
  </si>
  <si>
    <t>10h30</t>
  </si>
  <si>
    <t>Esquisse sdb correctifs + prepa rv</t>
  </si>
  <si>
    <t>12h45</t>
  </si>
  <si>
    <t>RV chez Partedis</t>
  </si>
  <si>
    <t>RV presentation esq 1 + CT à suivre)</t>
  </si>
  <si>
    <t>APS - BE Indigo Lighting</t>
  </si>
  <si>
    <t>RV Partedis</t>
  </si>
  <si>
    <t>RV Alchimie</t>
  </si>
  <si>
    <t>APS SdB + BE Indigo</t>
  </si>
  <si>
    <t>Recherches en ligne meuble + mail</t>
  </si>
  <si>
    <t>APS</t>
  </si>
  <si>
    <t>Esq</t>
  </si>
  <si>
    <t>Init</t>
  </si>
  <si>
    <t>RV avec electricien</t>
  </si>
  <si>
    <t>Maj support suite rv</t>
  </si>
  <si>
    <t>CT + Mail</t>
  </si>
  <si>
    <t xml:space="preserve">Conception 3D diff scenarios </t>
  </si>
  <si>
    <t>CT Partedis</t>
  </si>
  <si>
    <t>20h</t>
  </si>
  <si>
    <t>Maj visuel travertin 60x60 + mail récap</t>
  </si>
  <si>
    <t>Suivi travaux cuisine</t>
  </si>
  <si>
    <t>RV CDC</t>
  </si>
  <si>
    <t>CR rv</t>
  </si>
  <si>
    <t>conception projet</t>
  </si>
  <si>
    <t>rédaction DCE</t>
  </si>
  <si>
    <t>9h10</t>
  </si>
  <si>
    <t>11h40</t>
  </si>
  <si>
    <t>14h30</t>
  </si>
  <si>
    <t>18h15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</si>
</sst>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K65"/>
  <sheetViews>
    <sheetView tabSelected="1" topLeftCell="A30" workbookViewId="0">
      <selection activeCell="I56" sqref="I56"/>
    </sheetView>
  </sheetViews>
  <sheetFormatPr baseColWidth="10" defaultRowHeight="15" x14ac:dyDescent="0.25"/>
  <cols>
    <col min="2" max="2" width="43.28515625" customWidth="1"/>
    <col min="7" max="7" width="14.42578125" customWidth="1"/>
    <col min="8" max="8" width="11.5703125" customWidth="1"/>
  </cols>
  <sheetData>
    <row r="1" spans="1:11" x14ac:dyDescent="0.25">
      <c r="A1" s="9" t="s">
        <v>23</v>
      </c>
    </row>
    <row r="2" spans="1:11" x14ac:dyDescent="0.25">
      <c r="J2">
        <v>4400</v>
      </c>
      <c r="K2">
        <f>J2/E3</f>
        <v>33.333333333333336</v>
      </c>
    </row>
    <row r="3" spans="1:11" x14ac:dyDescent="0.25">
      <c r="B3" s="11" t="s">
        <v>3</v>
      </c>
      <c r="C3" s="11"/>
      <c r="D3" s="11"/>
      <c r="E3" s="3">
        <f>SUM(E5:E53)</f>
        <v>132</v>
      </c>
      <c r="G3" s="11"/>
      <c r="H3" s="11"/>
      <c r="I3" s="11"/>
    </row>
    <row r="4" spans="1:11" x14ac:dyDescent="0.25">
      <c r="D4" t="s">
        <v>1</v>
      </c>
    </row>
    <row r="5" spans="1:11" x14ac:dyDescent="0.25">
      <c r="A5" t="s">
        <v>74</v>
      </c>
      <c r="B5" t="s">
        <v>4</v>
      </c>
      <c r="C5" s="1">
        <v>45782</v>
      </c>
      <c r="D5">
        <v>3.25</v>
      </c>
      <c r="E5" s="2">
        <f>D5</f>
        <v>3.25</v>
      </c>
      <c r="H5" s="1"/>
    </row>
    <row r="6" spans="1:11" x14ac:dyDescent="0.25">
      <c r="B6" t="s">
        <v>2</v>
      </c>
      <c r="C6" s="1"/>
      <c r="E6" s="2">
        <f>D6</f>
        <v>0</v>
      </c>
    </row>
    <row r="7" spans="1:11" x14ac:dyDescent="0.25">
      <c r="B7" t="s">
        <v>0</v>
      </c>
      <c r="C7" s="1">
        <v>45811</v>
      </c>
      <c r="D7">
        <v>3.75</v>
      </c>
      <c r="E7" s="2">
        <f>D7</f>
        <v>3.75</v>
      </c>
    </row>
    <row r="8" spans="1:11" x14ac:dyDescent="0.25">
      <c r="B8" t="s">
        <v>24</v>
      </c>
      <c r="C8" s="1">
        <v>45811</v>
      </c>
      <c r="D8">
        <v>2</v>
      </c>
      <c r="E8" s="11">
        <f>SUM(D8:D9)</f>
        <v>5.75</v>
      </c>
    </row>
    <row r="9" spans="1:11" x14ac:dyDescent="0.25">
      <c r="B9" t="s">
        <v>29</v>
      </c>
      <c r="C9" s="1">
        <v>45812</v>
      </c>
      <c r="D9">
        <f>1.75+2</f>
        <v>3.75</v>
      </c>
      <c r="E9" s="11"/>
      <c r="F9" t="s">
        <v>25</v>
      </c>
      <c r="G9" t="s">
        <v>26</v>
      </c>
      <c r="H9" t="s">
        <v>27</v>
      </c>
      <c r="I9" t="s">
        <v>28</v>
      </c>
    </row>
    <row r="10" spans="1:11" x14ac:dyDescent="0.25">
      <c r="A10" t="s">
        <v>73</v>
      </c>
      <c r="B10" t="s">
        <v>37</v>
      </c>
      <c r="C10" s="1">
        <v>45812</v>
      </c>
      <c r="D10">
        <v>0.75</v>
      </c>
      <c r="E10" s="11">
        <f>SUM(D10:D26)</f>
        <v>52.5</v>
      </c>
      <c r="F10" t="s">
        <v>30</v>
      </c>
      <c r="G10" t="s">
        <v>31</v>
      </c>
    </row>
    <row r="11" spans="1:11" x14ac:dyDescent="0.25">
      <c r="B11" t="s">
        <v>37</v>
      </c>
      <c r="C11" s="1">
        <v>45818</v>
      </c>
      <c r="D11">
        <f>0.75+0.75</f>
        <v>1.5</v>
      </c>
      <c r="E11" s="11"/>
      <c r="F11" t="s">
        <v>32</v>
      </c>
      <c r="G11" t="s">
        <v>33</v>
      </c>
      <c r="H11" t="s">
        <v>34</v>
      </c>
      <c r="I11" t="s">
        <v>35</v>
      </c>
    </row>
    <row r="12" spans="1:11" x14ac:dyDescent="0.25">
      <c r="B12" t="s">
        <v>36</v>
      </c>
      <c r="C12" s="1">
        <v>45826</v>
      </c>
      <c r="D12">
        <v>2.5</v>
      </c>
      <c r="E12" s="11"/>
    </row>
    <row r="13" spans="1:11" x14ac:dyDescent="0.25">
      <c r="B13" t="s">
        <v>36</v>
      </c>
      <c r="C13" s="1">
        <v>45827</v>
      </c>
      <c r="D13">
        <v>2.75</v>
      </c>
      <c r="E13" s="11"/>
      <c r="F13" t="s">
        <v>38</v>
      </c>
      <c r="G13" t="s">
        <v>39</v>
      </c>
    </row>
    <row r="14" spans="1:11" x14ac:dyDescent="0.25">
      <c r="B14" t="s">
        <v>37</v>
      </c>
      <c r="C14" s="1">
        <v>45831</v>
      </c>
      <c r="D14">
        <v>1.5</v>
      </c>
      <c r="E14" s="11"/>
      <c r="F14" t="s">
        <v>40</v>
      </c>
      <c r="G14" t="s">
        <v>41</v>
      </c>
    </row>
    <row r="15" spans="1:11" x14ac:dyDescent="0.25">
      <c r="B15" t="s">
        <v>37</v>
      </c>
      <c r="C15" s="1">
        <v>45832</v>
      </c>
      <c r="D15">
        <v>4.75</v>
      </c>
      <c r="E15" s="11"/>
      <c r="F15" t="s">
        <v>42</v>
      </c>
      <c r="G15" t="s">
        <v>39</v>
      </c>
      <c r="H15" t="s">
        <v>43</v>
      </c>
      <c r="I15" t="s">
        <v>44</v>
      </c>
    </row>
    <row r="16" spans="1:11" x14ac:dyDescent="0.25">
      <c r="B16" t="s">
        <v>37</v>
      </c>
      <c r="C16" s="1">
        <v>45833</v>
      </c>
      <c r="D16">
        <f>2.25+3.25</f>
        <v>5.5</v>
      </c>
      <c r="E16" s="11"/>
      <c r="F16" t="s">
        <v>45</v>
      </c>
      <c r="G16" t="s">
        <v>46</v>
      </c>
      <c r="H16" t="s">
        <v>34</v>
      </c>
      <c r="I16" t="s">
        <v>47</v>
      </c>
    </row>
    <row r="17" spans="1:9" x14ac:dyDescent="0.25">
      <c r="B17" t="s">
        <v>37</v>
      </c>
      <c r="C17" s="1">
        <v>45834</v>
      </c>
      <c r="D17">
        <v>1.5</v>
      </c>
      <c r="E17" s="11"/>
      <c r="F17" t="s">
        <v>48</v>
      </c>
      <c r="G17" t="s">
        <v>49</v>
      </c>
    </row>
    <row r="18" spans="1:9" x14ac:dyDescent="0.25">
      <c r="B18" t="s">
        <v>36</v>
      </c>
      <c r="C18" s="1">
        <v>45839</v>
      </c>
      <c r="D18">
        <v>2.25</v>
      </c>
      <c r="E18" s="11"/>
      <c r="F18" t="s">
        <v>35</v>
      </c>
      <c r="G18" t="s">
        <v>31</v>
      </c>
    </row>
    <row r="19" spans="1:9" x14ac:dyDescent="0.25">
      <c r="B19" t="s">
        <v>36</v>
      </c>
      <c r="C19" s="1">
        <v>45840</v>
      </c>
      <c r="D19">
        <v>3.75</v>
      </c>
      <c r="E19" s="11"/>
      <c r="F19" t="s">
        <v>50</v>
      </c>
      <c r="G19" t="s">
        <v>51</v>
      </c>
      <c r="H19" t="s">
        <v>35</v>
      </c>
      <c r="I19" t="s">
        <v>52</v>
      </c>
    </row>
    <row r="20" spans="1:9" x14ac:dyDescent="0.25">
      <c r="B20" t="s">
        <v>37</v>
      </c>
      <c r="C20" s="1">
        <v>45840</v>
      </c>
      <c r="D20">
        <v>3</v>
      </c>
      <c r="E20" s="11"/>
      <c r="F20" t="s">
        <v>53</v>
      </c>
      <c r="G20" t="s">
        <v>54</v>
      </c>
    </row>
    <row r="21" spans="1:9" x14ac:dyDescent="0.25">
      <c r="B21" t="s">
        <v>36</v>
      </c>
      <c r="C21" s="1">
        <v>45841</v>
      </c>
      <c r="D21">
        <v>2.5</v>
      </c>
      <c r="E21" s="11"/>
      <c r="F21" t="s">
        <v>25</v>
      </c>
      <c r="G21" t="s">
        <v>55</v>
      </c>
    </row>
    <row r="22" spans="1:9" x14ac:dyDescent="0.25">
      <c r="B22" t="s">
        <v>37</v>
      </c>
      <c r="C22" s="1">
        <v>45841</v>
      </c>
      <c r="D22">
        <v>3</v>
      </c>
      <c r="E22" s="11"/>
    </row>
    <row r="23" spans="1:9" x14ac:dyDescent="0.25">
      <c r="B23" t="s">
        <v>37</v>
      </c>
      <c r="C23" s="1">
        <v>45845</v>
      </c>
      <c r="D23">
        <v>8</v>
      </c>
      <c r="E23" s="11"/>
      <c r="F23" t="s">
        <v>25</v>
      </c>
      <c r="G23" t="s">
        <v>51</v>
      </c>
      <c r="H23" t="s">
        <v>60</v>
      </c>
      <c r="I23" t="s">
        <v>61</v>
      </c>
    </row>
    <row r="24" spans="1:9" x14ac:dyDescent="0.25">
      <c r="B24" t="s">
        <v>37</v>
      </c>
      <c r="C24" s="1">
        <v>45846</v>
      </c>
      <c r="D24">
        <v>3.5</v>
      </c>
      <c r="E24" s="11"/>
      <c r="F24" t="s">
        <v>25</v>
      </c>
      <c r="G24" t="s">
        <v>33</v>
      </c>
    </row>
    <row r="25" spans="1:9" x14ac:dyDescent="0.25">
      <c r="B25" t="s">
        <v>63</v>
      </c>
      <c r="C25" s="1">
        <v>45847</v>
      </c>
      <c r="D25">
        <v>2.25</v>
      </c>
      <c r="E25" s="11"/>
      <c r="F25" t="s">
        <v>62</v>
      </c>
      <c r="G25" t="s">
        <v>64</v>
      </c>
    </row>
    <row r="26" spans="1:9" x14ac:dyDescent="0.25">
      <c r="B26" t="s">
        <v>66</v>
      </c>
      <c r="C26" s="1">
        <v>45848</v>
      </c>
      <c r="D26">
        <v>3.5</v>
      </c>
      <c r="E26" s="11"/>
    </row>
    <row r="27" spans="1:9" x14ac:dyDescent="0.25">
      <c r="A27" t="s">
        <v>72</v>
      </c>
      <c r="B27" t="s">
        <v>65</v>
      </c>
      <c r="C27" s="1">
        <v>45874</v>
      </c>
      <c r="D27">
        <v>2</v>
      </c>
      <c r="E27" s="11">
        <f>SUM(D27:D53)</f>
        <v>66.75</v>
      </c>
    </row>
    <row r="28" spans="1:9" x14ac:dyDescent="0.25">
      <c r="B28" t="s">
        <v>67</v>
      </c>
      <c r="C28" s="1">
        <v>45900</v>
      </c>
      <c r="D28">
        <v>1.5</v>
      </c>
      <c r="E28" s="11"/>
    </row>
    <row r="29" spans="1:9" x14ac:dyDescent="0.25">
      <c r="B29" t="s">
        <v>70</v>
      </c>
      <c r="C29" s="1">
        <v>45873</v>
      </c>
      <c r="D29">
        <v>1.5</v>
      </c>
      <c r="E29" s="11"/>
    </row>
    <row r="30" spans="1:9" x14ac:dyDescent="0.25">
      <c r="B30" t="s">
        <v>68</v>
      </c>
      <c r="C30" s="1">
        <v>45874</v>
      </c>
      <c r="D30">
        <v>3</v>
      </c>
      <c r="E30" s="11"/>
    </row>
    <row r="31" spans="1:9" x14ac:dyDescent="0.25">
      <c r="B31" t="s">
        <v>69</v>
      </c>
      <c r="C31" s="1">
        <v>45875</v>
      </c>
      <c r="D31">
        <v>1</v>
      </c>
      <c r="E31" s="11"/>
    </row>
    <row r="32" spans="1:9" x14ac:dyDescent="0.25">
      <c r="B32" t="s">
        <v>71</v>
      </c>
      <c r="C32" s="1">
        <v>45882</v>
      </c>
      <c r="D32">
        <v>1</v>
      </c>
      <c r="E32" s="11"/>
    </row>
    <row r="33" spans="2:7" x14ac:dyDescent="0.25">
      <c r="B33" t="s">
        <v>75</v>
      </c>
      <c r="C33" s="1">
        <v>45898</v>
      </c>
      <c r="D33">
        <v>2.75</v>
      </c>
      <c r="E33" s="11"/>
    </row>
    <row r="34" spans="2:7" x14ac:dyDescent="0.25">
      <c r="B34" t="s">
        <v>76</v>
      </c>
      <c r="C34" s="1">
        <v>45901</v>
      </c>
      <c r="D34">
        <v>2</v>
      </c>
      <c r="E34" s="11"/>
    </row>
    <row r="35" spans="2:7" x14ac:dyDescent="0.25">
      <c r="C35" s="1">
        <v>45909</v>
      </c>
      <c r="D35">
        <v>3.5</v>
      </c>
      <c r="E35" s="11"/>
    </row>
    <row r="36" spans="2:7" x14ac:dyDescent="0.25">
      <c r="C36" s="1">
        <v>45910</v>
      </c>
      <c r="D36">
        <v>2.5</v>
      </c>
      <c r="E36" s="11"/>
    </row>
    <row r="37" spans="2:7" x14ac:dyDescent="0.25">
      <c r="B37" t="s">
        <v>77</v>
      </c>
      <c r="C37" s="1">
        <v>45923</v>
      </c>
      <c r="D37">
        <v>0.5</v>
      </c>
      <c r="E37" s="11"/>
    </row>
    <row r="38" spans="2:7" x14ac:dyDescent="0.25">
      <c r="B38" t="s">
        <v>78</v>
      </c>
      <c r="C38" s="1">
        <v>45925</v>
      </c>
      <c r="D38">
        <v>5</v>
      </c>
      <c r="E38" s="11"/>
      <c r="F38" t="s">
        <v>60</v>
      </c>
      <c r="G38" t="s">
        <v>80</v>
      </c>
    </row>
    <row r="39" spans="2:7" x14ac:dyDescent="0.25">
      <c r="B39" t="s">
        <v>79</v>
      </c>
      <c r="C39" s="1">
        <v>45926</v>
      </c>
      <c r="D39">
        <v>0.5</v>
      </c>
      <c r="E39" s="11"/>
    </row>
    <row r="40" spans="2:7" x14ac:dyDescent="0.25">
      <c r="C40" s="1">
        <v>45929</v>
      </c>
      <c r="D40">
        <v>1</v>
      </c>
      <c r="E40" s="11"/>
    </row>
    <row r="41" spans="2:7" x14ac:dyDescent="0.25">
      <c r="B41" t="s">
        <v>81</v>
      </c>
      <c r="C41" s="1">
        <v>45937</v>
      </c>
      <c r="D41">
        <v>2.5</v>
      </c>
      <c r="E41" s="11"/>
    </row>
    <row r="42" spans="2:7" x14ac:dyDescent="0.25">
      <c r="B42" t="s">
        <v>82</v>
      </c>
      <c r="C42" s="1">
        <v>45960</v>
      </c>
      <c r="D42">
        <v>3.5</v>
      </c>
      <c r="E42" s="11"/>
    </row>
    <row r="43" spans="2:7" x14ac:dyDescent="0.25">
      <c r="C43" s="1">
        <v>45987</v>
      </c>
      <c r="D43">
        <v>1.5</v>
      </c>
      <c r="E43" s="11"/>
    </row>
    <row r="44" spans="2:7" x14ac:dyDescent="0.25">
      <c r="C44" s="1">
        <v>45993</v>
      </c>
      <c r="D44">
        <v>2</v>
      </c>
      <c r="E44" s="11"/>
    </row>
    <row r="45" spans="2:7" x14ac:dyDescent="0.25">
      <c r="B45" t="s">
        <v>83</v>
      </c>
      <c r="C45" s="1">
        <v>45994</v>
      </c>
      <c r="D45">
        <v>2.75</v>
      </c>
      <c r="E45" s="11"/>
    </row>
    <row r="46" spans="2:7" x14ac:dyDescent="0.25">
      <c r="B46" t="s">
        <v>84</v>
      </c>
      <c r="C46" s="1">
        <v>45995</v>
      </c>
      <c r="D46">
        <v>4</v>
      </c>
      <c r="E46" s="11"/>
    </row>
    <row r="47" spans="2:7" x14ac:dyDescent="0.25">
      <c r="B47" t="s">
        <v>13</v>
      </c>
      <c r="C47" s="1">
        <v>45999</v>
      </c>
      <c r="D47">
        <v>6</v>
      </c>
      <c r="E47" s="11"/>
    </row>
    <row r="48" spans="2:7" x14ac:dyDescent="0.25">
      <c r="B48" t="s">
        <v>13</v>
      </c>
      <c r="C48" s="1">
        <v>46006</v>
      </c>
      <c r="D48">
        <v>0.75</v>
      </c>
      <c r="E48" s="11"/>
    </row>
    <row r="49" spans="2:9" x14ac:dyDescent="0.25">
      <c r="B49" t="s">
        <v>13</v>
      </c>
      <c r="C49" s="1">
        <v>46007</v>
      </c>
      <c r="D49">
        <v>3.25</v>
      </c>
      <c r="E49" s="11"/>
    </row>
    <row r="50" spans="2:9" x14ac:dyDescent="0.25">
      <c r="B50" t="s">
        <v>13</v>
      </c>
      <c r="C50" s="1">
        <v>46008</v>
      </c>
      <c r="D50">
        <f>1.75+3</f>
        <v>4.75</v>
      </c>
      <c r="E50" s="11"/>
    </row>
    <row r="51" spans="2:9" x14ac:dyDescent="0.25">
      <c r="B51" t="s">
        <v>13</v>
      </c>
      <c r="C51" s="1">
        <v>46009</v>
      </c>
      <c r="D51">
        <v>0.75</v>
      </c>
      <c r="E51" s="11"/>
    </row>
    <row r="52" spans="2:9" x14ac:dyDescent="0.25">
      <c r="B52" t="s">
        <v>85</v>
      </c>
      <c r="C52" s="1">
        <v>46028</v>
      </c>
      <c r="D52">
        <v>2</v>
      </c>
      <c r="E52" s="11"/>
    </row>
    <row r="53" spans="2:9" x14ac:dyDescent="0.25">
      <c r="B53" t="s">
        <v>85</v>
      </c>
      <c r="C53" s="1">
        <v>46029</v>
      </c>
      <c r="D53">
        <f>2.25+3</f>
        <v>5.25</v>
      </c>
      <c r="E53" s="11"/>
    </row>
    <row r="54" spans="2:9" x14ac:dyDescent="0.25">
      <c r="B54" t="s">
        <v>86</v>
      </c>
      <c r="C54" s="1">
        <v>46046</v>
      </c>
      <c r="D54">
        <v>2</v>
      </c>
      <c r="E54" s="11">
        <f>SUM(D54:D65)</f>
        <v>2</v>
      </c>
    </row>
    <row r="55" spans="2:9" x14ac:dyDescent="0.25">
      <c r="B55" t="s">
        <v>86</v>
      </c>
      <c r="C55" s="1">
        <v>46048</v>
      </c>
      <c r="E55" s="11"/>
      <c r="F55" t="s">
        <v>87</v>
      </c>
      <c r="G55" t="s">
        <v>88</v>
      </c>
      <c r="H55" t="s">
        <v>89</v>
      </c>
      <c r="I55" t="s">
        <v>90</v>
      </c>
    </row>
    <row r="56" spans="2:9" x14ac:dyDescent="0.25">
      <c r="E56" s="11"/>
    </row>
    <row r="57" spans="2:9" x14ac:dyDescent="0.25">
      <c r="E57" s="11"/>
    </row>
    <row r="58" spans="2:9" x14ac:dyDescent="0.25">
      <c r="E58" s="11"/>
    </row>
    <row r="59" spans="2:9" x14ac:dyDescent="0.25">
      <c r="E59" s="11"/>
    </row>
    <row r="60" spans="2:9" x14ac:dyDescent="0.25">
      <c r="E60" s="11"/>
    </row>
    <row r="61" spans="2:9" x14ac:dyDescent="0.25">
      <c r="E61" s="11"/>
    </row>
    <row r="62" spans="2:9" x14ac:dyDescent="0.25">
      <c r="E62" s="11"/>
    </row>
    <row r="63" spans="2:9" x14ac:dyDescent="0.25">
      <c r="E63" s="11"/>
    </row>
    <row r="64" spans="2:9" x14ac:dyDescent="0.25">
      <c r="E64" s="11"/>
    </row>
    <row r="65" spans="5:5" x14ac:dyDescent="0.25">
      <c r="E65" s="11"/>
    </row>
  </sheetData>
  <mergeCells count="6">
    <mergeCell ref="E54:E65"/>
    <mergeCell ref="G3:I3"/>
    <mergeCell ref="B3:D3"/>
    <mergeCell ref="E8:E9"/>
    <mergeCell ref="E10:E26"/>
    <mergeCell ref="E27:E5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B11" sqref="B11"/>
    </sheetView>
  </sheetViews>
  <sheetFormatPr baseColWidth="10" defaultRowHeight="15" x14ac:dyDescent="0.25"/>
  <cols>
    <col min="2" max="2" width="24.85546875" customWidth="1"/>
    <col min="6" max="6" width="14.28515625" customWidth="1"/>
    <col min="7" max="7" width="14.85546875" customWidth="1"/>
    <col min="8" max="8" width="16.5703125" customWidth="1"/>
    <col min="11" max="11" width="32.42578125" customWidth="1"/>
    <col min="12" max="12" width="20.5703125" customWidth="1"/>
  </cols>
  <sheetData>
    <row r="1" spans="1:12" x14ac:dyDescent="0.25">
      <c r="A1" t="s">
        <v>15</v>
      </c>
    </row>
    <row r="3" spans="1:12" x14ac:dyDescent="0.25">
      <c r="G3" s="4">
        <v>80</v>
      </c>
      <c r="K3" t="s">
        <v>14</v>
      </c>
    </row>
    <row r="4" spans="1:12" x14ac:dyDescent="0.25">
      <c r="C4" t="s">
        <v>5</v>
      </c>
      <c r="D4" t="s">
        <v>6</v>
      </c>
      <c r="E4" t="s">
        <v>16</v>
      </c>
      <c r="F4" t="s">
        <v>17</v>
      </c>
      <c r="G4" t="s">
        <v>18</v>
      </c>
      <c r="H4" t="s">
        <v>20</v>
      </c>
      <c r="K4" t="s">
        <v>19</v>
      </c>
      <c r="L4" t="s">
        <v>7</v>
      </c>
    </row>
    <row r="5" spans="1:12" x14ac:dyDescent="0.25">
      <c r="B5" t="s">
        <v>8</v>
      </c>
      <c r="C5">
        <v>3.25</v>
      </c>
      <c r="D5" s="4">
        <f>C5*$G$3</f>
        <v>260</v>
      </c>
      <c r="E5" s="5">
        <f>C5</f>
        <v>3.25</v>
      </c>
      <c r="F5" s="6">
        <f>D5</f>
        <v>260</v>
      </c>
      <c r="G5" s="6">
        <v>0</v>
      </c>
      <c r="H5" s="5">
        <f>G5/$G$3</f>
        <v>0</v>
      </c>
      <c r="L5" s="5">
        <f>K5/$G$3</f>
        <v>0</v>
      </c>
    </row>
    <row r="6" spans="1:12" x14ac:dyDescent="0.25">
      <c r="B6" t="s">
        <v>9</v>
      </c>
      <c r="C6">
        <v>4.5</v>
      </c>
      <c r="D6" s="4">
        <f t="shared" ref="D6:D10" si="0">C6*$G$3</f>
        <v>360</v>
      </c>
      <c r="E6" s="5">
        <f>SUM(C6:C8)</f>
        <v>4.5</v>
      </c>
      <c r="F6" s="6"/>
      <c r="G6" s="6"/>
    </row>
    <row r="7" spans="1:12" x14ac:dyDescent="0.25">
      <c r="B7" t="s">
        <v>10</v>
      </c>
      <c r="D7" s="4">
        <f t="shared" si="0"/>
        <v>0</v>
      </c>
      <c r="E7" s="12">
        <f>SUM(C7:C8)</f>
        <v>0</v>
      </c>
      <c r="F7" s="13">
        <f>SUM(D7:D8)</f>
        <v>0</v>
      </c>
      <c r="G7" s="13">
        <v>400</v>
      </c>
      <c r="H7" s="12">
        <f>G7/$G$3</f>
        <v>5</v>
      </c>
      <c r="L7" s="12">
        <f>K7/$G$3</f>
        <v>0</v>
      </c>
    </row>
    <row r="8" spans="1:12" x14ac:dyDescent="0.25">
      <c r="B8" t="s">
        <v>11</v>
      </c>
      <c r="D8" s="4">
        <f t="shared" si="0"/>
        <v>0</v>
      </c>
      <c r="E8" s="12"/>
      <c r="F8" s="12"/>
      <c r="G8" s="12"/>
      <c r="H8" s="12"/>
      <c r="L8" s="12"/>
    </row>
    <row r="9" spans="1:12" x14ac:dyDescent="0.25">
      <c r="B9" t="s">
        <v>21</v>
      </c>
      <c r="D9" s="4">
        <f t="shared" si="0"/>
        <v>0</v>
      </c>
      <c r="E9" s="12">
        <f>SUM(C9:C10)</f>
        <v>0</v>
      </c>
      <c r="F9" s="13">
        <f>SUM(D9:D10)</f>
        <v>0</v>
      </c>
      <c r="G9" s="13">
        <v>4000</v>
      </c>
      <c r="H9" s="12">
        <f>G9/$G$3</f>
        <v>50</v>
      </c>
      <c r="L9" s="12">
        <f>K9/$G$3</f>
        <v>0</v>
      </c>
    </row>
    <row r="10" spans="1:12" x14ac:dyDescent="0.25">
      <c r="B10" t="s">
        <v>22</v>
      </c>
      <c r="D10" s="4">
        <f t="shared" si="0"/>
        <v>0</v>
      </c>
      <c r="E10" s="12"/>
      <c r="F10" s="12"/>
      <c r="G10" s="12"/>
      <c r="H10" s="12"/>
      <c r="L10" s="12"/>
    </row>
    <row r="11" spans="1:12" x14ac:dyDescent="0.25">
      <c r="C11" s="2">
        <f>SUM(C5:C10)</f>
        <v>7.75</v>
      </c>
      <c r="D11" s="7">
        <f>SUM(D5:D10)</f>
        <v>620</v>
      </c>
      <c r="E11" s="2">
        <f>SUM(E5:E10)</f>
        <v>7.75</v>
      </c>
      <c r="F11" s="8">
        <f>SUM(F6:F10)</f>
        <v>0</v>
      </c>
      <c r="G11" s="8">
        <f>SUM(G5,G7,G9)</f>
        <v>4400</v>
      </c>
      <c r="H11" s="2">
        <f>SUM(H5:H10)</f>
        <v>55</v>
      </c>
      <c r="K11" s="2">
        <f>SUM(K5:K10)</f>
        <v>0</v>
      </c>
      <c r="L11" s="2" t="e">
        <f>L3/K11</f>
        <v>#DIV/0!</v>
      </c>
    </row>
    <row r="14" spans="1:12" x14ac:dyDescent="0.25">
      <c r="B14" t="s">
        <v>12</v>
      </c>
      <c r="D14" s="4">
        <f t="shared" ref="D14:D15" si="1">C14*$H$1</f>
        <v>0</v>
      </c>
    </row>
    <row r="15" spans="1:12" x14ac:dyDescent="0.25">
      <c r="B15" t="s">
        <v>13</v>
      </c>
      <c r="D15" s="4">
        <f t="shared" si="1"/>
        <v>0</v>
      </c>
    </row>
    <row r="18" spans="8:8" x14ac:dyDescent="0.25">
      <c r="H18" s="7"/>
    </row>
    <row r="19" spans="8:8" x14ac:dyDescent="0.25">
      <c r="H19" s="4"/>
    </row>
  </sheetData>
  <mergeCells count="10">
    <mergeCell ref="E9:E10"/>
    <mergeCell ref="F9:F10"/>
    <mergeCell ref="G9:G10"/>
    <mergeCell ref="L9:L10"/>
    <mergeCell ref="H9:H10"/>
    <mergeCell ref="E7:E8"/>
    <mergeCell ref="F7:F8"/>
    <mergeCell ref="G7:G8"/>
    <mergeCell ref="H7:H8"/>
    <mergeCell ref="L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7953-511A-42AA-8DBF-676C241074FC}">
  <dimension ref="A2:F21"/>
  <sheetViews>
    <sheetView workbookViewId="0">
      <selection activeCell="E32" sqref="E32"/>
    </sheetView>
  </sheetViews>
  <sheetFormatPr baseColWidth="10" defaultRowHeight="15" x14ac:dyDescent="0.25"/>
  <sheetData>
    <row r="2" spans="2:4" x14ac:dyDescent="0.25">
      <c r="B2" s="2" t="s">
        <v>56</v>
      </c>
      <c r="C2" s="2"/>
      <c r="D2" s="2" t="s">
        <v>57</v>
      </c>
    </row>
    <row r="3" spans="2:4" x14ac:dyDescent="0.25">
      <c r="B3">
        <v>69.099999999999994</v>
      </c>
      <c r="D3">
        <v>81.599999999999994</v>
      </c>
    </row>
    <row r="4" spans="2:4" x14ac:dyDescent="0.25">
      <c r="B4">
        <v>267.95999999999998</v>
      </c>
      <c r="D4">
        <v>21.71</v>
      </c>
    </row>
    <row r="5" spans="2:4" x14ac:dyDescent="0.25">
      <c r="B5">
        <v>18.37</v>
      </c>
      <c r="D5">
        <v>6.32</v>
      </c>
    </row>
    <row r="6" spans="2:4" x14ac:dyDescent="0.25">
      <c r="B6">
        <v>4.66</v>
      </c>
      <c r="D6">
        <v>19.309999999999999</v>
      </c>
    </row>
    <row r="7" spans="2:4" x14ac:dyDescent="0.25">
      <c r="B7">
        <v>73.5</v>
      </c>
      <c r="D7">
        <v>319.44</v>
      </c>
    </row>
    <row r="8" spans="2:4" x14ac:dyDescent="0.25">
      <c r="B8">
        <v>17.8</v>
      </c>
      <c r="D8">
        <v>81.599999999999994</v>
      </c>
    </row>
    <row r="9" spans="2:4" x14ac:dyDescent="0.25">
      <c r="B9">
        <v>157.71</v>
      </c>
      <c r="D9">
        <v>6.39</v>
      </c>
    </row>
    <row r="10" spans="2:4" x14ac:dyDescent="0.25">
      <c r="B10">
        <v>6.53</v>
      </c>
      <c r="D10">
        <v>6.32</v>
      </c>
    </row>
    <row r="11" spans="2:4" x14ac:dyDescent="0.25">
      <c r="B11">
        <v>299.61</v>
      </c>
      <c r="D11">
        <v>19.309999999999999</v>
      </c>
    </row>
    <row r="12" spans="2:4" x14ac:dyDescent="0.25">
      <c r="B12">
        <v>20.91</v>
      </c>
      <c r="D12">
        <v>319.44</v>
      </c>
    </row>
    <row r="13" spans="2:4" x14ac:dyDescent="0.25">
      <c r="B13">
        <v>187.26</v>
      </c>
      <c r="D13">
        <v>81.599999999999994</v>
      </c>
    </row>
    <row r="14" spans="2:4" x14ac:dyDescent="0.25">
      <c r="B14">
        <v>24.4</v>
      </c>
      <c r="D14">
        <v>6.39</v>
      </c>
    </row>
    <row r="15" spans="2:4" x14ac:dyDescent="0.25">
      <c r="D15">
        <v>6.32</v>
      </c>
    </row>
    <row r="16" spans="2:4" x14ac:dyDescent="0.25">
      <c r="D16">
        <v>19.309999999999999</v>
      </c>
    </row>
    <row r="17" spans="1:6" x14ac:dyDescent="0.25">
      <c r="D17">
        <v>239.58</v>
      </c>
    </row>
    <row r="19" spans="1:6" x14ac:dyDescent="0.25">
      <c r="A19" t="s">
        <v>58</v>
      </c>
      <c r="B19" s="9">
        <f>SUM(B3:B18)</f>
        <v>1147.81</v>
      </c>
      <c r="C19" s="9"/>
      <c r="D19" s="9">
        <f t="shared" ref="D19" si="0">SUM(D3:D18)</f>
        <v>1234.6400000000001</v>
      </c>
      <c r="F19" s="9">
        <f>SUM(B19:E19)</f>
        <v>2382.4499999999998</v>
      </c>
    </row>
    <row r="20" spans="1:6" x14ac:dyDescent="0.25">
      <c r="A20" s="10">
        <v>0.2</v>
      </c>
      <c r="B20">
        <f>B19*A20</f>
        <v>229.56200000000001</v>
      </c>
      <c r="D20">
        <f>D19*A20</f>
        <v>246.92800000000003</v>
      </c>
      <c r="F20">
        <f>SUM(B20:E20)</f>
        <v>476.49</v>
      </c>
    </row>
    <row r="21" spans="1:6" x14ac:dyDescent="0.25">
      <c r="A21" t="s">
        <v>59</v>
      </c>
      <c r="B21" s="9">
        <f>SUM(B19:B20)</f>
        <v>1377.3719999999998</v>
      </c>
      <c r="C21" s="9"/>
      <c r="D21" s="9">
        <f t="shared" ref="D21:F21" si="1">SUM(D19:D20)</f>
        <v>1481.5680000000002</v>
      </c>
      <c r="E21" s="9"/>
      <c r="F21" s="9">
        <f t="shared" si="1"/>
        <v>2858.9399999999996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</vt:lpstr>
      <vt:lpstr>Devis</vt:lpstr>
      <vt:lpstr>Devis elec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2026-01-26T17:13:23Z</dcterms:modified>
</cp:coreProperties>
</file>